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4E2167B6-8CC0-4D20-86BD-4A0B5F22132C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 s="1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A43" i="17"/>
  <c r="AP43" i="17" s="1"/>
  <c r="AB43" i="17"/>
  <c r="AC43" i="17"/>
  <c r="AA31" i="17"/>
  <c r="AA32" i="17" s="1"/>
  <c r="AB31" i="17"/>
  <c r="AC31" i="17"/>
  <c r="AA19" i="17"/>
  <c r="AP19" i="17" s="1"/>
  <c r="AB19" i="17"/>
  <c r="L44" i="17"/>
  <c r="L43" i="17"/>
  <c r="M43" i="17"/>
  <c r="AQ43" i="17" s="1"/>
  <c r="N43" i="17"/>
  <c r="L31" i="17"/>
  <c r="L32" i="17" s="1"/>
  <c r="M31" i="17"/>
  <c r="AQ31" i="17" s="1"/>
  <c r="L19" i="17"/>
  <c r="M19" i="17"/>
  <c r="AQ19" i="17" s="1"/>
  <c r="AQ19" i="16"/>
  <c r="AA43" i="16"/>
  <c r="AA44" i="16" s="1"/>
  <c r="AB43" i="16"/>
  <c r="AA31" i="16"/>
  <c r="AP31" i="16" s="1"/>
  <c r="AB31" i="16"/>
  <c r="AC31" i="16" s="1"/>
  <c r="AA19" i="16"/>
  <c r="AC19" i="16" s="1"/>
  <c r="AB19" i="16"/>
  <c r="L43" i="16"/>
  <c r="L44" i="16" s="1"/>
  <c r="M43" i="16"/>
  <c r="AQ43" i="16" s="1"/>
  <c r="N43" i="16"/>
  <c r="L31" i="16"/>
  <c r="L32" i="16" s="1"/>
  <c r="M31" i="16"/>
  <c r="N31" i="16"/>
  <c r="L19" i="16"/>
  <c r="M19" i="16"/>
  <c r="AA43" i="15"/>
  <c r="AA44" i="15" s="1"/>
  <c r="AB43" i="15"/>
  <c r="AA31" i="15"/>
  <c r="AA32" i="15" s="1"/>
  <c r="AB31" i="15"/>
  <c r="AC31" i="15"/>
  <c r="AA19" i="15"/>
  <c r="AA20" i="15" s="1"/>
  <c r="AB19" i="15"/>
  <c r="L43" i="15"/>
  <c r="M43" i="15"/>
  <c r="N43" i="15" s="1"/>
  <c r="L31" i="15"/>
  <c r="L32" i="15" s="1"/>
  <c r="M31" i="15"/>
  <c r="N31" i="15" s="1"/>
  <c r="L19" i="15"/>
  <c r="M19" i="15"/>
  <c r="N19" i="15" s="1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 s="1"/>
  <c r="AA20" i="14"/>
  <c r="AA19" i="14"/>
  <c r="AB19" i="14"/>
  <c r="AC19" i="14"/>
  <c r="L44" i="14"/>
  <c r="L43" i="14"/>
  <c r="M43" i="14"/>
  <c r="N43" i="14"/>
  <c r="L32" i="14"/>
  <c r="L31" i="14"/>
  <c r="N31" i="14" s="1"/>
  <c r="M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 s="1"/>
  <c r="AA32" i="11"/>
  <c r="AA31" i="11"/>
  <c r="AB31" i="11"/>
  <c r="AC31" i="11"/>
  <c r="AA20" i="11"/>
  <c r="AA19" i="11"/>
  <c r="AB19" i="11"/>
  <c r="AC19" i="11" s="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C31" i="6" s="1"/>
  <c r="AB31" i="6"/>
  <c r="AA20" i="6"/>
  <c r="AA19" i="6"/>
  <c r="AB19" i="6"/>
  <c r="AC19" i="6"/>
  <c r="L44" i="6"/>
  <c r="L43" i="6"/>
  <c r="M43" i="6"/>
  <c r="N43" i="6" s="1"/>
  <c r="L32" i="6"/>
  <c r="L31" i="6"/>
  <c r="M31" i="6"/>
  <c r="N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C19" i="9" s="1"/>
  <c r="AB19" i="9"/>
  <c r="L44" i="9"/>
  <c r="L43" i="9"/>
  <c r="M43" i="9"/>
  <c r="N43" i="9"/>
  <c r="L32" i="9"/>
  <c r="L31" i="9"/>
  <c r="M31" i="9"/>
  <c r="N31" i="9"/>
  <c r="L20" i="9"/>
  <c r="L19" i="9"/>
  <c r="M19" i="9"/>
  <c r="N19" i="9" s="1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 s="1"/>
  <c r="L32" i="8"/>
  <c r="L31" i="8"/>
  <c r="M31" i="8"/>
  <c r="N31" i="8" s="1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 s="1"/>
  <c r="AA32" i="7"/>
  <c r="AA31" i="7"/>
  <c r="AB31" i="7"/>
  <c r="AC31" i="7"/>
  <c r="AA20" i="7"/>
  <c r="AA19" i="7"/>
  <c r="AC19" i="7" s="1"/>
  <c r="AB19" i="7"/>
  <c r="L44" i="7"/>
  <c r="L43" i="7"/>
  <c r="M43" i="7"/>
  <c r="N43" i="7"/>
  <c r="L32" i="7"/>
  <c r="L31" i="7"/>
  <c r="M31" i="7"/>
  <c r="N31" i="7" s="1"/>
  <c r="L20" i="7"/>
  <c r="L19" i="7"/>
  <c r="M19" i="7"/>
  <c r="N19" i="7"/>
  <c r="AN17" i="16"/>
  <c r="AB18" i="17"/>
  <c r="AA18" i="17"/>
  <c r="AB17" i="17"/>
  <c r="AA17" i="17"/>
  <c r="AB16" i="17"/>
  <c r="AA16" i="17"/>
  <c r="AB15" i="17"/>
  <c r="AA15" i="17"/>
  <c r="AC15" i="17" s="1"/>
  <c r="Z43" i="8"/>
  <c r="Y43" i="8"/>
  <c r="X43" i="8"/>
  <c r="W43" i="8"/>
  <c r="V43" i="8"/>
  <c r="U43" i="8"/>
  <c r="U44" i="8" s="1"/>
  <c r="T43" i="8"/>
  <c r="S43" i="8"/>
  <c r="R43" i="8"/>
  <c r="Q43" i="8"/>
  <c r="Q44" i="8" s="1"/>
  <c r="K43" i="8"/>
  <c r="J43" i="8"/>
  <c r="I43" i="8"/>
  <c r="H43" i="8"/>
  <c r="G43" i="8"/>
  <c r="AK43" i="8" s="1"/>
  <c r="F43" i="8"/>
  <c r="E43" i="8"/>
  <c r="D43" i="8"/>
  <c r="C43" i="8"/>
  <c r="AG43" i="8" s="1"/>
  <c r="B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Y32" i="8" s="1"/>
  <c r="X31" i="8"/>
  <c r="W31" i="8"/>
  <c r="V31" i="8"/>
  <c r="U31" i="8"/>
  <c r="U32" i="8" s="1"/>
  <c r="T31" i="8"/>
  <c r="S31" i="8"/>
  <c r="R31" i="8"/>
  <c r="Q31" i="8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Z19" i="8"/>
  <c r="Y19" i="8"/>
  <c r="Y20" i="8" s="1"/>
  <c r="X19" i="8"/>
  <c r="W19" i="8"/>
  <c r="V19" i="8"/>
  <c r="U19" i="8"/>
  <c r="T19" i="8"/>
  <c r="S19" i="8"/>
  <c r="R19" i="8"/>
  <c r="Q19" i="8"/>
  <c r="K19" i="8"/>
  <c r="J19" i="8"/>
  <c r="I19" i="8"/>
  <c r="H19" i="8"/>
  <c r="G19" i="8"/>
  <c r="F19" i="8"/>
  <c r="E19" i="8"/>
  <c r="D19" i="8"/>
  <c r="C19" i="8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U44" i="9" s="1"/>
  <c r="T43" i="9"/>
  <c r="S43" i="9"/>
  <c r="R43" i="9"/>
  <c r="Q43" i="9"/>
  <c r="K43" i="9"/>
  <c r="J43" i="9"/>
  <c r="I43" i="9"/>
  <c r="H43" i="9"/>
  <c r="G43" i="9"/>
  <c r="F43" i="9"/>
  <c r="E43" i="9"/>
  <c r="D43" i="9"/>
  <c r="C43" i="9"/>
  <c r="AG43" i="9" s="1"/>
  <c r="B43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Y31" i="9"/>
  <c r="Y32" i="9" s="1"/>
  <c r="X31" i="9"/>
  <c r="W31" i="9"/>
  <c r="V31" i="9"/>
  <c r="U31" i="9"/>
  <c r="U32" i="9" s="1"/>
  <c r="T31" i="9"/>
  <c r="S31" i="9"/>
  <c r="R31" i="9"/>
  <c r="Q31" i="9"/>
  <c r="K31" i="9"/>
  <c r="J31" i="9"/>
  <c r="I31" i="9"/>
  <c r="H31" i="9"/>
  <c r="G31" i="9"/>
  <c r="F31" i="9"/>
  <c r="E31" i="9"/>
  <c r="D31" i="9"/>
  <c r="AH31" i="9" s="1"/>
  <c r="C31" i="9"/>
  <c r="AG31" i="9" s="1"/>
  <c r="B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V19" i="9"/>
  <c r="U19" i="9"/>
  <c r="T19" i="9"/>
  <c r="S19" i="9"/>
  <c r="R19" i="9"/>
  <c r="Q19" i="9"/>
  <c r="K19" i="9"/>
  <c r="J19" i="9"/>
  <c r="I19" i="9"/>
  <c r="H19" i="9"/>
  <c r="G19" i="9"/>
  <c r="F19" i="9"/>
  <c r="E19" i="9"/>
  <c r="D19" i="9"/>
  <c r="C19" i="9"/>
  <c r="B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Z43" i="12"/>
  <c r="Y43" i="12"/>
  <c r="X43" i="12"/>
  <c r="W43" i="12"/>
  <c r="V43" i="12"/>
  <c r="U43" i="12"/>
  <c r="T43" i="12"/>
  <c r="S43" i="12"/>
  <c r="R43" i="12"/>
  <c r="Q43" i="12"/>
  <c r="K43" i="12"/>
  <c r="J43" i="12"/>
  <c r="I43" i="12"/>
  <c r="H43" i="12"/>
  <c r="G43" i="12"/>
  <c r="F43" i="12"/>
  <c r="E43" i="12"/>
  <c r="D43" i="12"/>
  <c r="C43" i="12"/>
  <c r="B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U32" i="12" s="1"/>
  <c r="T31" i="12"/>
  <c r="S31" i="12"/>
  <c r="R31" i="12"/>
  <c r="Q31" i="12"/>
  <c r="K31" i="12"/>
  <c r="J31" i="12"/>
  <c r="I31" i="12"/>
  <c r="H31" i="12"/>
  <c r="AL31" i="12" s="1"/>
  <c r="G31" i="12"/>
  <c r="F31" i="12"/>
  <c r="E31" i="12"/>
  <c r="D31" i="12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J20" i="12" s="1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Z43" i="6"/>
  <c r="Y43" i="6"/>
  <c r="X43" i="6"/>
  <c r="W43" i="6"/>
  <c r="V43" i="6"/>
  <c r="U43" i="6"/>
  <c r="T43" i="6"/>
  <c r="S43" i="6"/>
  <c r="R43" i="6"/>
  <c r="Q43" i="6"/>
  <c r="K43" i="6"/>
  <c r="J43" i="6"/>
  <c r="I43" i="6"/>
  <c r="H43" i="6"/>
  <c r="G43" i="6"/>
  <c r="AK43" i="6" s="1"/>
  <c r="F43" i="6"/>
  <c r="E43" i="6"/>
  <c r="D43" i="6"/>
  <c r="C43" i="6"/>
  <c r="B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AQ41" i="6" s="1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Z31" i="6"/>
  <c r="Y31" i="6"/>
  <c r="Y32" i="6" s="1"/>
  <c r="X31" i="6"/>
  <c r="W31" i="6"/>
  <c r="V31" i="6"/>
  <c r="U31" i="6"/>
  <c r="T31" i="6"/>
  <c r="S31" i="6"/>
  <c r="R31" i="6"/>
  <c r="Q31" i="6"/>
  <c r="K31" i="6"/>
  <c r="J31" i="6"/>
  <c r="I31" i="6"/>
  <c r="H31" i="6"/>
  <c r="AL31" i="6" s="1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AQ27" i="6" s="1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Z43" i="10"/>
  <c r="Y43" i="10"/>
  <c r="X43" i="10"/>
  <c r="W43" i="10"/>
  <c r="V43" i="10"/>
  <c r="U43" i="10"/>
  <c r="U44" i="10" s="1"/>
  <c r="T43" i="10"/>
  <c r="S43" i="10"/>
  <c r="R43" i="10"/>
  <c r="Q43" i="10"/>
  <c r="K43" i="10"/>
  <c r="J43" i="10"/>
  <c r="I43" i="10"/>
  <c r="H43" i="10"/>
  <c r="AL43" i="10" s="1"/>
  <c r="G43" i="10"/>
  <c r="F43" i="10"/>
  <c r="E43" i="10"/>
  <c r="D43" i="10"/>
  <c r="AH43" i="10" s="1"/>
  <c r="C43" i="10"/>
  <c r="B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Z31" i="10"/>
  <c r="Y31" i="10"/>
  <c r="Y32" i="10" s="1"/>
  <c r="X31" i="10"/>
  <c r="W31" i="10"/>
  <c r="V31" i="10"/>
  <c r="U31" i="10"/>
  <c r="T31" i="10"/>
  <c r="S31" i="10"/>
  <c r="R31" i="10"/>
  <c r="Q31" i="10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Z19" i="10"/>
  <c r="Y19" i="10"/>
  <c r="X19" i="10"/>
  <c r="W19" i="10"/>
  <c r="V19" i="10"/>
  <c r="U19" i="10"/>
  <c r="T19" i="10"/>
  <c r="S19" i="10"/>
  <c r="R19" i="10"/>
  <c r="Q19" i="10"/>
  <c r="K19" i="10"/>
  <c r="J19" i="10"/>
  <c r="I19" i="10"/>
  <c r="H19" i="10"/>
  <c r="AL19" i="10" s="1"/>
  <c r="G19" i="10"/>
  <c r="F19" i="10"/>
  <c r="E19" i="10"/>
  <c r="D19" i="10"/>
  <c r="AH19" i="10" s="1"/>
  <c r="C19" i="10"/>
  <c r="B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Z43" i="11"/>
  <c r="Y43" i="11"/>
  <c r="X43" i="11"/>
  <c r="W43" i="11"/>
  <c r="V43" i="11"/>
  <c r="U43" i="11"/>
  <c r="T43" i="11"/>
  <c r="S43" i="11"/>
  <c r="R43" i="11"/>
  <c r="Q43" i="11"/>
  <c r="Q44" i="11" s="1"/>
  <c r="K43" i="11"/>
  <c r="J43" i="11"/>
  <c r="I43" i="11"/>
  <c r="H43" i="11"/>
  <c r="H44" i="11" s="1"/>
  <c r="G43" i="11"/>
  <c r="F43" i="11"/>
  <c r="E43" i="11"/>
  <c r="D43" i="11"/>
  <c r="C43" i="11"/>
  <c r="B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Y32" i="11" s="1"/>
  <c r="X31" i="11"/>
  <c r="W31" i="11"/>
  <c r="V31" i="11"/>
  <c r="U31" i="11"/>
  <c r="T31" i="11"/>
  <c r="S31" i="11"/>
  <c r="R31" i="11"/>
  <c r="Q31" i="11"/>
  <c r="K31" i="11"/>
  <c r="J31" i="11"/>
  <c r="I31" i="11"/>
  <c r="H31" i="11"/>
  <c r="AL31" i="11" s="1"/>
  <c r="G31" i="11"/>
  <c r="F31" i="11"/>
  <c r="E31" i="11"/>
  <c r="D31" i="1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Z19" i="11"/>
  <c r="Y19" i="11"/>
  <c r="X19" i="11"/>
  <c r="W19" i="11"/>
  <c r="V19" i="11"/>
  <c r="U19" i="11"/>
  <c r="T19" i="11"/>
  <c r="S19" i="11"/>
  <c r="R19" i="11"/>
  <c r="Q19" i="11"/>
  <c r="K19" i="11"/>
  <c r="J19" i="11"/>
  <c r="I19" i="11"/>
  <c r="H19" i="11"/>
  <c r="AL19" i="11" s="1"/>
  <c r="G19" i="11"/>
  <c r="F19" i="11"/>
  <c r="E19" i="11"/>
  <c r="D19" i="11"/>
  <c r="C19" i="1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C16" i="11" s="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V43" i="14"/>
  <c r="U43" i="14"/>
  <c r="T43" i="14"/>
  <c r="S43" i="14"/>
  <c r="R43" i="14"/>
  <c r="Q43" i="14"/>
  <c r="K43" i="14"/>
  <c r="J43" i="14"/>
  <c r="I43" i="14"/>
  <c r="H43" i="14"/>
  <c r="G43" i="14"/>
  <c r="F43" i="14"/>
  <c r="E43" i="14"/>
  <c r="D43" i="14"/>
  <c r="C43" i="14"/>
  <c r="B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N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Z31" i="14"/>
  <c r="Y31" i="14"/>
  <c r="X31" i="14"/>
  <c r="W31" i="14"/>
  <c r="V31" i="14"/>
  <c r="U31" i="14"/>
  <c r="T31" i="14"/>
  <c r="S31" i="14"/>
  <c r="R31" i="14"/>
  <c r="Q31" i="14"/>
  <c r="K31" i="14"/>
  <c r="J31" i="14"/>
  <c r="I31" i="14"/>
  <c r="H31" i="14"/>
  <c r="G31" i="14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X19" i="14"/>
  <c r="W19" i="14"/>
  <c r="V19" i="14"/>
  <c r="U19" i="14"/>
  <c r="T19" i="14"/>
  <c r="S19" i="14"/>
  <c r="R19" i="14"/>
  <c r="Q19" i="14"/>
  <c r="K19" i="14"/>
  <c r="J19" i="14"/>
  <c r="I19" i="14"/>
  <c r="H19" i="14"/>
  <c r="G19" i="14"/>
  <c r="F19" i="14"/>
  <c r="E19" i="14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Q15" i="14" s="1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AQ30" i="16" s="1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X43" i="4"/>
  <c r="W43" i="4"/>
  <c r="V43" i="4"/>
  <c r="U43" i="4"/>
  <c r="T43" i="4"/>
  <c r="S43" i="4"/>
  <c r="R43" i="4"/>
  <c r="Q43" i="4"/>
  <c r="K43" i="4"/>
  <c r="J43" i="4"/>
  <c r="I43" i="4"/>
  <c r="H43" i="4"/>
  <c r="G43" i="4"/>
  <c r="F43" i="4"/>
  <c r="E43" i="4"/>
  <c r="D43" i="4"/>
  <c r="C43" i="4"/>
  <c r="B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Z31" i="4"/>
  <c r="Y31" i="4"/>
  <c r="X31" i="4"/>
  <c r="W31" i="4"/>
  <c r="V31" i="4"/>
  <c r="U31" i="4"/>
  <c r="T31" i="4"/>
  <c r="S31" i="4"/>
  <c r="R31" i="4"/>
  <c r="Q31" i="4"/>
  <c r="K31" i="4"/>
  <c r="J31" i="4"/>
  <c r="I31" i="4"/>
  <c r="H31" i="4"/>
  <c r="G31" i="4"/>
  <c r="F31" i="4"/>
  <c r="E31" i="4"/>
  <c r="D31" i="4"/>
  <c r="C31" i="4"/>
  <c r="B31" i="4"/>
  <c r="B32" i="4" s="1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Z19" i="4"/>
  <c r="Y19" i="4"/>
  <c r="X19" i="4"/>
  <c r="W19" i="4"/>
  <c r="V19" i="4"/>
  <c r="U19" i="4"/>
  <c r="T19" i="4"/>
  <c r="S19" i="4"/>
  <c r="R19" i="4"/>
  <c r="Q19" i="4"/>
  <c r="K19" i="4"/>
  <c r="J19" i="4"/>
  <c r="I19" i="4"/>
  <c r="H19" i="4"/>
  <c r="G19" i="4"/>
  <c r="F19" i="4"/>
  <c r="E19" i="4"/>
  <c r="D19" i="4"/>
  <c r="C19" i="4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Z43" i="7"/>
  <c r="Y43" i="7"/>
  <c r="X43" i="7"/>
  <c r="W43" i="7"/>
  <c r="V43" i="7"/>
  <c r="U43" i="7"/>
  <c r="T43" i="7"/>
  <c r="S43" i="7"/>
  <c r="R43" i="7"/>
  <c r="Q43" i="7"/>
  <c r="K43" i="7"/>
  <c r="J43" i="7"/>
  <c r="I43" i="7"/>
  <c r="H43" i="7"/>
  <c r="G43" i="7"/>
  <c r="F43" i="7"/>
  <c r="E43" i="7"/>
  <c r="D43" i="7"/>
  <c r="C43" i="7"/>
  <c r="B43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Z31" i="7"/>
  <c r="Y31" i="7"/>
  <c r="X31" i="7"/>
  <c r="W31" i="7"/>
  <c r="V31" i="7"/>
  <c r="U31" i="7"/>
  <c r="T31" i="7"/>
  <c r="S31" i="7"/>
  <c r="R31" i="7"/>
  <c r="Q31" i="7"/>
  <c r="K31" i="7"/>
  <c r="J31" i="7"/>
  <c r="I31" i="7"/>
  <c r="H31" i="7"/>
  <c r="G31" i="7"/>
  <c r="F31" i="7"/>
  <c r="E31" i="7"/>
  <c r="D31" i="7"/>
  <c r="C31" i="7"/>
  <c r="B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Z19" i="7"/>
  <c r="Y19" i="7"/>
  <c r="X19" i="7"/>
  <c r="W19" i="7"/>
  <c r="V19" i="7"/>
  <c r="U19" i="7"/>
  <c r="T19" i="7"/>
  <c r="S19" i="7"/>
  <c r="R19" i="7"/>
  <c r="Q19" i="7"/>
  <c r="K19" i="7"/>
  <c r="J19" i="7"/>
  <c r="I19" i="7"/>
  <c r="H19" i="7"/>
  <c r="G19" i="7"/>
  <c r="F19" i="7"/>
  <c r="E19" i="7"/>
  <c r="D19" i="7"/>
  <c r="C19" i="7"/>
  <c r="B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B17" i="9"/>
  <c r="AA17" i="9"/>
  <c r="AB16" i="9"/>
  <c r="AA16" i="9"/>
  <c r="AB15" i="9"/>
  <c r="AA15" i="9"/>
  <c r="AB42" i="9"/>
  <c r="AA42" i="9"/>
  <c r="AB41" i="9"/>
  <c r="AA41" i="9"/>
  <c r="AC41" i="9" s="1"/>
  <c r="AB40" i="9"/>
  <c r="AA40" i="9"/>
  <c r="AB39" i="9"/>
  <c r="AA39" i="9"/>
  <c r="AB30" i="9"/>
  <c r="AA30" i="9"/>
  <c r="AC30" i="9" s="1"/>
  <c r="AB29" i="9"/>
  <c r="AA29" i="9"/>
  <c r="AB28" i="9"/>
  <c r="AA28" i="9"/>
  <c r="AC28" i="9" s="1"/>
  <c r="AB27" i="9"/>
  <c r="AA27" i="9"/>
  <c r="AR43" i="17" l="1"/>
  <c r="AA44" i="17"/>
  <c r="AP44" i="17" s="1"/>
  <c r="AP32" i="17"/>
  <c r="AC30" i="17"/>
  <c r="AC19" i="17"/>
  <c r="AA20" i="17"/>
  <c r="N40" i="17"/>
  <c r="AP31" i="17"/>
  <c r="N31" i="17"/>
  <c r="AR31" i="17" s="1"/>
  <c r="N16" i="17"/>
  <c r="N19" i="17"/>
  <c r="AR19" i="17" s="1"/>
  <c r="L20" i="17"/>
  <c r="AP20" i="17" s="1"/>
  <c r="AC43" i="16"/>
  <c r="AR43" i="16"/>
  <c r="AP44" i="16"/>
  <c r="AA32" i="16"/>
  <c r="AP30" i="16"/>
  <c r="AQ31" i="16"/>
  <c r="AP32" i="16"/>
  <c r="AR31" i="16"/>
  <c r="AP19" i="16"/>
  <c r="AA20" i="16"/>
  <c r="AP43" i="16"/>
  <c r="N29" i="16"/>
  <c r="N19" i="16"/>
  <c r="AR19" i="16" s="1"/>
  <c r="L20" i="16"/>
  <c r="AP20" i="16" s="1"/>
  <c r="AC43" i="15"/>
  <c r="AQ41" i="15"/>
  <c r="AP43" i="15"/>
  <c r="AP32" i="15"/>
  <c r="AQ27" i="15"/>
  <c r="AC29" i="15"/>
  <c r="AP19" i="15"/>
  <c r="AR43" i="15"/>
  <c r="AQ43" i="15"/>
  <c r="L44" i="15"/>
  <c r="AP44" i="15" s="1"/>
  <c r="AR31" i="15"/>
  <c r="AQ31" i="15"/>
  <c r="AP31" i="15"/>
  <c r="N28" i="15"/>
  <c r="N30" i="15"/>
  <c r="L20" i="15"/>
  <c r="AP20" i="15" s="1"/>
  <c r="AQ19" i="15"/>
  <c r="AC19" i="15"/>
  <c r="AR19" i="15" s="1"/>
  <c r="N19" i="12"/>
  <c r="AC41" i="14"/>
  <c r="S44" i="14"/>
  <c r="W44" i="14"/>
  <c r="AN31" i="14"/>
  <c r="Y32" i="14"/>
  <c r="AQ29" i="14"/>
  <c r="AK31" i="14"/>
  <c r="AC29" i="14"/>
  <c r="U32" i="14"/>
  <c r="AJ32" i="14" s="1"/>
  <c r="U20" i="14"/>
  <c r="Y20" i="14"/>
  <c r="H32" i="14"/>
  <c r="AC41" i="11"/>
  <c r="AQ42" i="11"/>
  <c r="AM43" i="11"/>
  <c r="AC27" i="11"/>
  <c r="S32" i="11"/>
  <c r="W32" i="11"/>
  <c r="W20" i="11"/>
  <c r="AQ41" i="11"/>
  <c r="N17" i="11"/>
  <c r="J20" i="11"/>
  <c r="S32" i="10"/>
  <c r="W32" i="10"/>
  <c r="N41" i="10"/>
  <c r="F44" i="10"/>
  <c r="N28" i="10"/>
  <c r="N16" i="10"/>
  <c r="AC27" i="6"/>
  <c r="AC40" i="12"/>
  <c r="AJ43" i="12"/>
  <c r="S44" i="12"/>
  <c r="W44" i="12"/>
  <c r="AC15" i="12"/>
  <c r="N18" i="12"/>
  <c r="AC16" i="9"/>
  <c r="AC18" i="9"/>
  <c r="W20" i="9"/>
  <c r="N40" i="9"/>
  <c r="B44" i="9"/>
  <c r="AO31" i="9"/>
  <c r="AC40" i="8"/>
  <c r="AP27" i="8"/>
  <c r="AG19" i="8"/>
  <c r="AK19" i="8"/>
  <c r="AC42" i="7"/>
  <c r="U44" i="7"/>
  <c r="Y44" i="7"/>
  <c r="S32" i="7"/>
  <c r="AN31" i="7"/>
  <c r="AK31" i="7"/>
  <c r="AO31" i="7"/>
  <c r="AC27" i="7"/>
  <c r="U32" i="7"/>
  <c r="Y32" i="7"/>
  <c r="AC18" i="7"/>
  <c r="W20" i="7"/>
  <c r="AP18" i="7"/>
  <c r="AH19" i="7"/>
  <c r="AL19" i="7"/>
  <c r="AQ15" i="7"/>
  <c r="AK19" i="7"/>
  <c r="AC15" i="7"/>
  <c r="N39" i="7"/>
  <c r="AQ28" i="7"/>
  <c r="AC30" i="4"/>
  <c r="U32" i="4"/>
  <c r="Y32" i="4"/>
  <c r="Y20" i="4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R16" i="17" s="1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AJ20" i="11" s="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AN44" i="8" s="1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P40" i="17"/>
  <c r="W44" i="16"/>
  <c r="W44" i="1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H20" i="15"/>
  <c r="AL20" i="15" s="1"/>
  <c r="F20" i="11"/>
  <c r="AQ15" i="4"/>
  <c r="N16" i="12"/>
  <c r="J20" i="10"/>
  <c r="H20" i="9"/>
  <c r="B20" i="10"/>
  <c r="B20" i="6"/>
  <c r="AQ18" i="17"/>
  <c r="AK19" i="4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AH20" i="6" s="1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Q30" i="9"/>
  <c r="Q20" i="9"/>
  <c r="AF20" i="9" s="1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D32" i="16"/>
  <c r="AQ15" i="16"/>
  <c r="AP30" i="15"/>
  <c r="AQ30" i="15"/>
  <c r="N16" i="15"/>
  <c r="AQ18" i="15"/>
  <c r="N40" i="14"/>
  <c r="N27" i="14"/>
  <c r="B32" i="14"/>
  <c r="N32" i="14" s="1"/>
  <c r="F32" i="14"/>
  <c r="N17" i="14"/>
  <c r="D20" i="14"/>
  <c r="N40" i="11"/>
  <c r="N28" i="11"/>
  <c r="AQ30" i="11"/>
  <c r="AO19" i="11"/>
  <c r="N42" i="10"/>
  <c r="J32" i="10"/>
  <c r="D44" i="6"/>
  <c r="B44" i="6"/>
  <c r="AI43" i="6"/>
  <c r="N40" i="6"/>
  <c r="H44" i="6"/>
  <c r="AL44" i="6" s="1"/>
  <c r="N41" i="6"/>
  <c r="D32" i="6"/>
  <c r="H20" i="6"/>
  <c r="N18" i="6"/>
  <c r="D20" i="6"/>
  <c r="AR40" i="12"/>
  <c r="H32" i="12"/>
  <c r="AP30" i="12"/>
  <c r="F20" i="12"/>
  <c r="D44" i="9"/>
  <c r="B20" i="9"/>
  <c r="F20" i="9"/>
  <c r="H44" i="7"/>
  <c r="AP41" i="7"/>
  <c r="N27" i="7"/>
  <c r="AP29" i="7"/>
  <c r="D20" i="7"/>
  <c r="N16" i="7"/>
  <c r="N39" i="4"/>
  <c r="B44" i="4"/>
  <c r="N30" i="4"/>
  <c r="B20" i="4"/>
  <c r="U20" i="17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L20" i="6"/>
  <c r="AQ15" i="12"/>
  <c r="AP17" i="12"/>
  <c r="AI19" i="12"/>
  <c r="U20" i="12"/>
  <c r="AJ20" i="12" s="1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R17" i="14" s="1"/>
  <c r="AP18" i="14"/>
  <c r="AG19" i="14"/>
  <c r="AK19" i="14"/>
  <c r="AO19" i="14"/>
  <c r="AR17" i="11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R28" i="9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2" i="12"/>
  <c r="AN31" i="9"/>
  <c r="S32" i="9"/>
  <c r="W32" i="9"/>
  <c r="AL31" i="9"/>
  <c r="AQ29" i="8"/>
  <c r="AG31" i="8"/>
  <c r="AK31" i="8"/>
  <c r="AO31" i="8"/>
  <c r="AQ39" i="11"/>
  <c r="AR40" i="9"/>
  <c r="AP39" i="7"/>
  <c r="AC41" i="4"/>
  <c r="U44" i="4"/>
  <c r="AL44" i="11"/>
  <c r="AQ40" i="6"/>
  <c r="AQ41" i="9"/>
  <c r="W44" i="9"/>
  <c r="AQ39" i="7"/>
  <c r="AQ40" i="7"/>
  <c r="AJ43" i="7"/>
  <c r="AN43" i="7"/>
  <c r="W44" i="7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R40" i="14" s="1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P42" i="10"/>
  <c r="S44" i="6"/>
  <c r="AC39" i="9"/>
  <c r="AC40" i="7"/>
  <c r="AC41" i="7"/>
  <c r="AP42" i="7"/>
  <c r="AK43" i="7"/>
  <c r="AO43" i="7"/>
  <c r="AC39" i="4"/>
  <c r="AR39" i="4" s="1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H44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P39" i="4"/>
  <c r="H44" i="16"/>
  <c r="AQ40" i="14"/>
  <c r="F44" i="11"/>
  <c r="N40" i="10"/>
  <c r="AF43" i="10"/>
  <c r="B44" i="12"/>
  <c r="H32" i="7"/>
  <c r="AL32" i="7" s="1"/>
  <c r="H32" i="4"/>
  <c r="AL32" i="4" s="1"/>
  <c r="AQ30" i="17"/>
  <c r="AF31" i="4"/>
  <c r="J32" i="4"/>
  <c r="N27" i="17"/>
  <c r="AR27" i="17" s="1"/>
  <c r="H32" i="16"/>
  <c r="AP27" i="14"/>
  <c r="J32" i="14"/>
  <c r="AN32" i="14" s="1"/>
  <c r="N27" i="11"/>
  <c r="AR27" i="11" s="1"/>
  <c r="H32" i="11"/>
  <c r="N30" i="10"/>
  <c r="J32" i="6"/>
  <c r="AN32" i="6" s="1"/>
  <c r="AR28" i="12"/>
  <c r="B32" i="12"/>
  <c r="AF32" i="12" s="1"/>
  <c r="N27" i="9"/>
  <c r="AR27" i="9" s="1"/>
  <c r="N30" i="9"/>
  <c r="AR30" i="9" s="1"/>
  <c r="B32" i="9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Q29" i="4"/>
  <c r="D32" i="4"/>
  <c r="N29" i="14"/>
  <c r="D32" i="14"/>
  <c r="AH32" i="14" s="1"/>
  <c r="AQ30" i="10"/>
  <c r="B32" i="10"/>
  <c r="N27" i="6"/>
  <c r="AR27" i="6" s="1"/>
  <c r="N29" i="6"/>
  <c r="AM31" i="12"/>
  <c r="H32" i="9"/>
  <c r="N29" i="8"/>
  <c r="AR29" i="8" s="1"/>
  <c r="H32" i="8"/>
  <c r="AN19" i="15"/>
  <c r="F20" i="6"/>
  <c r="N17" i="4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AH20" i="9" s="1"/>
  <c r="N15" i="8"/>
  <c r="B20" i="8"/>
  <c r="J20" i="8"/>
  <c r="AN20" i="8" s="1"/>
  <c r="AN19" i="17"/>
  <c r="F20" i="16"/>
  <c r="N18" i="7"/>
  <c r="AR18" i="7" s="1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D44" i="7"/>
  <c r="AI19" i="4"/>
  <c r="H20" i="4"/>
  <c r="H44" i="4"/>
  <c r="AP39" i="17"/>
  <c r="S20" i="16"/>
  <c r="AP28" i="16"/>
  <c r="N28" i="16"/>
  <c r="AR28" i="16" s="1"/>
  <c r="S20" i="14"/>
  <c r="N17" i="7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R41" i="6"/>
  <c r="AO43" i="12"/>
  <c r="AC42" i="8"/>
  <c r="AP42" i="8"/>
  <c r="AC29" i="7"/>
  <c r="N40" i="7"/>
  <c r="N18" i="4"/>
  <c r="AM31" i="17"/>
  <c r="N17" i="16"/>
  <c r="AP42" i="16"/>
  <c r="N42" i="16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R16" i="15" s="1"/>
  <c r="AP17" i="14"/>
  <c r="AP42" i="14"/>
  <c r="N42" i="14"/>
  <c r="AR42" i="14" s="1"/>
  <c r="AG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H19" i="11"/>
  <c r="U32" i="11"/>
  <c r="AC32" i="11" s="1"/>
  <c r="B20" i="7"/>
  <c r="AQ41" i="4"/>
  <c r="AQ30" i="12"/>
  <c r="AC30" i="12"/>
  <c r="AR30" i="12" s="1"/>
  <c r="J20" i="7"/>
  <c r="Q32" i="7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R27" i="16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B20" i="16"/>
  <c r="B32" i="16"/>
  <c r="S32" i="16"/>
  <c r="AJ44" i="16"/>
  <c r="AC39" i="15"/>
  <c r="AP39" i="15"/>
  <c r="B20" i="14"/>
  <c r="AK43" i="11"/>
  <c r="AP41" i="6"/>
  <c r="AQ41" i="12"/>
  <c r="N41" i="12"/>
  <c r="AQ16" i="8"/>
  <c r="N16" i="8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O31" i="12"/>
  <c r="AQ16" i="9"/>
  <c r="N16" i="9"/>
  <c r="AR16" i="9" s="1"/>
  <c r="AP39" i="8"/>
  <c r="N39" i="8"/>
  <c r="AR39" i="8" s="1"/>
  <c r="D44" i="17"/>
  <c r="AH44" i="17" s="1"/>
  <c r="D44" i="15"/>
  <c r="AN32" i="10"/>
  <c r="AP39" i="10"/>
  <c r="Q44" i="10"/>
  <c r="AC44" i="10" s="1"/>
  <c r="AQ16" i="12"/>
  <c r="AC16" i="12"/>
  <c r="AR16" i="12" s="1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N15" i="1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AH32" i="15" s="1"/>
  <c r="H44" i="15"/>
  <c r="N16" i="14"/>
  <c r="AR16" i="14" s="1"/>
  <c r="N30" i="14"/>
  <c r="AR30" i="14" s="1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J44" i="17"/>
  <c r="N39" i="16"/>
  <c r="N17" i="15"/>
  <c r="AF19" i="15"/>
  <c r="F32" i="15"/>
  <c r="J44" i="15"/>
  <c r="AN44" i="15" s="1"/>
  <c r="N39" i="14"/>
  <c r="F44" i="14"/>
  <c r="AM19" i="10"/>
  <c r="AO31" i="10"/>
  <c r="B44" i="10"/>
  <c r="AP28" i="6"/>
  <c r="N28" i="6"/>
  <c r="AK19" i="12"/>
  <c r="AH19" i="8"/>
  <c r="D20" i="17"/>
  <c r="AH20" i="17" s="1"/>
  <c r="H32" i="17"/>
  <c r="N18" i="16"/>
  <c r="D20" i="15"/>
  <c r="H32" i="15"/>
  <c r="N40" i="15"/>
  <c r="N18" i="14"/>
  <c r="AR18" i="14" s="1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P42" i="11"/>
  <c r="N42" i="11"/>
  <c r="AR42" i="11" s="1"/>
  <c r="U32" i="6"/>
  <c r="AO43" i="9"/>
  <c r="J44" i="9"/>
  <c r="AN44" i="9" s="1"/>
  <c r="AL31" i="8"/>
  <c r="D44" i="16"/>
  <c r="Q44" i="14"/>
  <c r="AP16" i="11"/>
  <c r="N16" i="11"/>
  <c r="AR16" i="11" s="1"/>
  <c r="AQ18" i="11"/>
  <c r="AP28" i="11"/>
  <c r="U32" i="10"/>
  <c r="N17" i="6"/>
  <c r="F32" i="6"/>
  <c r="AF31" i="16"/>
  <c r="N15" i="14"/>
  <c r="AF31" i="14"/>
  <c r="AC18" i="11"/>
  <c r="AP18" i="11"/>
  <c r="B32" i="11"/>
  <c r="B44" i="11"/>
  <c r="AP29" i="10"/>
  <c r="N29" i="10"/>
  <c r="F44" i="6"/>
  <c r="AJ44" i="6" s="1"/>
  <c r="AQ42" i="9"/>
  <c r="N42" i="9"/>
  <c r="AQ30" i="8"/>
  <c r="N30" i="8"/>
  <c r="AR30" i="8" s="1"/>
  <c r="AQ42" i="8"/>
  <c r="N42" i="8"/>
  <c r="AR42" i="8" s="1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AH44" i="10" s="1"/>
  <c r="D44" i="12"/>
  <c r="AP40" i="9"/>
  <c r="H44" i="9"/>
  <c r="Q20" i="8"/>
  <c r="AP27" i="10"/>
  <c r="AF31" i="10"/>
  <c r="AP41" i="10"/>
  <c r="J20" i="6"/>
  <c r="N15" i="12"/>
  <c r="AR15" i="12" s="1"/>
  <c r="AP27" i="12"/>
  <c r="N29" i="12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P17" i="9"/>
  <c r="AF31" i="9"/>
  <c r="N27" i="8"/>
  <c r="AR27" i="8" s="1"/>
  <c r="N41" i="8"/>
  <c r="AF43" i="8"/>
  <c r="Q20" i="11"/>
  <c r="N39" i="11"/>
  <c r="N17" i="10"/>
  <c r="AR17" i="10" s="1"/>
  <c r="AF19" i="10"/>
  <c r="F32" i="10"/>
  <c r="J44" i="10"/>
  <c r="Q20" i="6"/>
  <c r="N39" i="6"/>
  <c r="AR39" i="6" s="1"/>
  <c r="N17" i="12"/>
  <c r="AR17" i="12" s="1"/>
  <c r="AF19" i="12"/>
  <c r="F32" i="12"/>
  <c r="AJ32" i="12" s="1"/>
  <c r="J44" i="12"/>
  <c r="AN44" i="12" s="1"/>
  <c r="D32" i="9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N44" i="17" l="1"/>
  <c r="AC44" i="17"/>
  <c r="AJ32" i="17"/>
  <c r="AC20" i="17"/>
  <c r="AN32" i="17"/>
  <c r="AF44" i="16"/>
  <c r="AL44" i="16"/>
  <c r="AR42" i="16"/>
  <c r="AC32" i="16"/>
  <c r="AR16" i="16"/>
  <c r="AR40" i="16"/>
  <c r="AH32" i="16"/>
  <c r="AL44" i="15"/>
  <c r="AR41" i="15"/>
  <c r="AN32" i="15"/>
  <c r="AL32" i="15"/>
  <c r="AF20" i="15"/>
  <c r="AJ20" i="15"/>
  <c r="AR39" i="14"/>
  <c r="AR29" i="14"/>
  <c r="AJ44" i="11"/>
  <c r="AR30" i="11"/>
  <c r="AL32" i="11"/>
  <c r="AR29" i="11"/>
  <c r="AR28" i="11"/>
  <c r="AR18" i="11"/>
  <c r="AN44" i="10"/>
  <c r="AR29" i="10"/>
  <c r="AC32" i="10"/>
  <c r="AF32" i="10"/>
  <c r="AJ20" i="10"/>
  <c r="AR30" i="10"/>
  <c r="AF20" i="10"/>
  <c r="AR28" i="6"/>
  <c r="AR30" i="6"/>
  <c r="AH32" i="6"/>
  <c r="AR18" i="6"/>
  <c r="AL44" i="12"/>
  <c r="AH44" i="12"/>
  <c r="AR27" i="12"/>
  <c r="AR29" i="12"/>
  <c r="AR42" i="9"/>
  <c r="AH32" i="9"/>
  <c r="AF32" i="9"/>
  <c r="AL32" i="9"/>
  <c r="AR41" i="8"/>
  <c r="AR16" i="8"/>
  <c r="AR18" i="8"/>
  <c r="AL32" i="8"/>
  <c r="AR17" i="8"/>
  <c r="AR41" i="7"/>
  <c r="AR27" i="7"/>
  <c r="AC32" i="7"/>
  <c r="AJ32" i="7"/>
  <c r="AN20" i="7"/>
  <c r="AR15" i="7"/>
  <c r="AR17" i="7"/>
  <c r="AH20" i="7"/>
  <c r="AL44" i="7"/>
  <c r="AR16" i="7"/>
  <c r="AF44" i="4"/>
  <c r="AR42" i="4"/>
  <c r="AN32" i="4"/>
  <c r="AR30" i="4"/>
  <c r="AR17" i="4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R20" i="9" s="1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<sst xmlns="http://schemas.openxmlformats.org/spreadsheetml/2006/main" count="3300" uniqueCount="40">
  <si>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</si>
  <si>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</si>
  <si>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</si>
  <si>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</si>
  <si>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</si>
  <si>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</si>
  <si>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</si>
  <si>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</si>
  <si>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</si>
  <si>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</si>
  <si>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</si>
  <si>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</si>
  <si>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</si>
  <si>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</si>
  <si>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</si>
  <si>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</si>
  <si>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</si>
  <si>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</si>
  <si>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</si>
  <si>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</si>
  <si>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</si>
  <si>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</si>
  <si>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</si>
  <si>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</si>
  <si>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</si>
  <si>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</si>
  <si>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</si>
  <si>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</si>
  <si>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</si>
  <si>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</si>
  <si>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</si>
  <si>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</si>
  <si>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</si>
  <si>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</si>
  <si>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</si>
  <si>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</si>
  <si>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</si>
  <si>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</si>
  <si>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</si>
  <si>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2011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</si>
</sst>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2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2" xfId="2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4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11484544707" xfId="46" xr:uid="{66B3344E-DC00-4779-AFE9-C380C172F652}"/>
    <cellStyle name="style1711484544749" xfId="48" xr:uid="{F98C53DE-A20E-458B-8A6F-F2EB4E452928}"/>
    <cellStyle name="style1711484544839" xfId="49" xr:uid="{7270C900-A301-4135-9325-CCB352D3C1B9}"/>
    <cellStyle name="style1711484544882" xfId="50" xr:uid="{2FAFD879-E10C-4D5E-B337-C8102C9CD015}"/>
    <cellStyle name="style1711484546265" xfId="47" xr:uid="{7227B4FE-580B-4FE1-9E15-9C6304582885}"/>
    <cellStyle name="style1711484546761" xfId="51" xr:uid="{3EC96344-1B56-4C40-8EE7-96F8F7160AB1}"/>
    <cellStyle name="style1711484546921" xfId="52" xr:uid="{31CCE5F4-0087-4B9C-85DA-E1B8D10C5FDD}"/>
    <cellStyle name="style1711484547080" xfId="53" xr:uid="{4CCB8C71-112C-4CF4-93AF-177BCA9A343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37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</row>
    <row r="9" spans="1:44" ht="15" customHeight="1" x14ac:dyDescent="0.25"/>
    <row r="10" spans="1:44" ht="23.25" customHeight="1" thickBot="1" x14ac:dyDescent="0.3">
      <c r="A10" s="11" t="s">
        <v>31</v>
      </c>
      <c r="P10" s="11" t="s">
        <v>28</v>
      </c>
      <c r="AE10" s="11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2" t="s">
        <v>10</v>
      </c>
      <c r="C14" s="13" t="s">
        <v>11</v>
      </c>
      <c r="D14" s="12" t="s">
        <v>10</v>
      </c>
      <c r="E14" s="13" t="s">
        <v>11</v>
      </c>
      <c r="F14" s="12" t="s">
        <v>10</v>
      </c>
      <c r="G14" s="13" t="s">
        <v>11</v>
      </c>
      <c r="H14" s="12" t="s">
        <v>10</v>
      </c>
      <c r="I14" s="13" t="s">
        <v>11</v>
      </c>
      <c r="J14" s="12" t="s">
        <v>10</v>
      </c>
      <c r="K14" s="13" t="s">
        <v>11</v>
      </c>
      <c r="L14" s="12" t="s">
        <v>10</v>
      </c>
      <c r="M14" s="13" t="s">
        <v>11</v>
      </c>
      <c r="N14" s="31"/>
      <c r="P14" s="31"/>
      <c r="Q14" s="12" t="s">
        <v>10</v>
      </c>
      <c r="R14" s="13" t="s">
        <v>11</v>
      </c>
      <c r="S14" s="12" t="s">
        <v>10</v>
      </c>
      <c r="T14" s="13" t="s">
        <v>11</v>
      </c>
      <c r="U14" s="12" t="s">
        <v>10</v>
      </c>
      <c r="V14" s="13" t="s">
        <v>11</v>
      </c>
      <c r="W14" s="12" t="s">
        <v>10</v>
      </c>
      <c r="X14" s="13" t="s">
        <v>11</v>
      </c>
      <c r="Y14" s="12" t="s">
        <v>10</v>
      </c>
      <c r="Z14" s="13" t="s">
        <v>11</v>
      </c>
      <c r="AA14" s="12" t="s">
        <v>10</v>
      </c>
      <c r="AB14" s="13" t="s">
        <v>11</v>
      </c>
      <c r="AC14" s="31"/>
      <c r="AE14" s="31"/>
      <c r="AF14" s="12" t="s">
        <v>10</v>
      </c>
      <c r="AG14" s="13" t="s">
        <v>11</v>
      </c>
      <c r="AH14" s="12" t="s">
        <v>10</v>
      </c>
      <c r="AI14" s="13" t="s">
        <v>11</v>
      </c>
      <c r="AJ14" s="12" t="s">
        <v>10</v>
      </c>
      <c r="AK14" s="13" t="s">
        <v>11</v>
      </c>
      <c r="AL14" s="12" t="s">
        <v>10</v>
      </c>
      <c r="AM14" s="13" t="s">
        <v>11</v>
      </c>
      <c r="AN14" s="12" t="s">
        <v>10</v>
      </c>
      <c r="AO14" s="13" t="s">
        <v>11</v>
      </c>
      <c r="AP14" s="12" t="s">
        <v>10</v>
      </c>
      <c r="AQ14" s="13" t="s">
        <v>11</v>
      </c>
      <c r="AR14" s="31"/>
    </row>
    <row r="15" spans="1:44" ht="15" customHeight="1" thickBot="1" x14ac:dyDescent="0.3">
      <c r="A15" s="3" t="s">
        <v>12</v>
      </c>
      <c r="B15" s="2">
        <v>4070557.9999999995</v>
      </c>
      <c r="C15" s="2"/>
      <c r="D15" s="2">
        <v>482400</v>
      </c>
      <c r="E15" s="2"/>
      <c r="F15" s="2">
        <v>1668300</v>
      </c>
      <c r="G15" s="2"/>
      <c r="H15" s="2">
        <v>8070630</v>
      </c>
      <c r="I15" s="2"/>
      <c r="J15" s="2">
        <v>0</v>
      </c>
      <c r="K15" s="2"/>
      <c r="L15" s="1">
        <f t="shared" ref="L15:M18" si="0">B15+D15+F15+H15+J15</f>
        <v>14291888</v>
      </c>
      <c r="M15" s="14">
        <f t="shared" si="0"/>
        <v>0</v>
      </c>
      <c r="N15" s="15">
        <f>L15+M15</f>
        <v>14291888</v>
      </c>
      <c r="P15" s="3" t="s">
        <v>12</v>
      </c>
      <c r="Q15" s="2">
        <v>1300</v>
      </c>
      <c r="R15" s="2">
        <v>0</v>
      </c>
      <c r="S15" s="2">
        <v>134</v>
      </c>
      <c r="T15" s="2">
        <v>0</v>
      </c>
      <c r="U15" s="2">
        <v>268</v>
      </c>
      <c r="V15" s="2">
        <v>0</v>
      </c>
      <c r="W15" s="2">
        <v>2014</v>
      </c>
      <c r="X15" s="2">
        <v>0</v>
      </c>
      <c r="Y15" s="2">
        <v>128</v>
      </c>
      <c r="Z15" s="2">
        <v>0</v>
      </c>
      <c r="AA15" s="1">
        <f t="shared" ref="AA15:AB18" si="1">Q15+S15+U15+W15+Y15</f>
        <v>3844</v>
      </c>
      <c r="AB15" s="14">
        <f t="shared" si="1"/>
        <v>0</v>
      </c>
      <c r="AC15" s="15">
        <f>AA15+AB15</f>
        <v>3844</v>
      </c>
      <c r="AE15" s="3" t="s">
        <v>12</v>
      </c>
      <c r="AF15" s="2">
        <f t="shared" ref="AF15:AR18" si="2">IFERROR(B15/Q15, "N.A.")</f>
        <v>3131.1984615384613</v>
      </c>
      <c r="AG15" s="2" t="str">
        <f t="shared" si="2"/>
        <v>N.A.</v>
      </c>
      <c r="AH15" s="2">
        <f t="shared" si="2"/>
        <v>3600</v>
      </c>
      <c r="AI15" s="2" t="str">
        <f t="shared" si="2"/>
        <v>N.A.</v>
      </c>
      <c r="AJ15" s="2">
        <f t="shared" si="2"/>
        <v>6225</v>
      </c>
      <c r="AK15" s="2" t="str">
        <f t="shared" si="2"/>
        <v>N.A.</v>
      </c>
      <c r="AL15" s="2">
        <f t="shared" si="2"/>
        <v>4007.2641509433961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3717.9729448491157</v>
      </c>
      <c r="AQ15" s="17" t="str">
        <f t="shared" si="2"/>
        <v>N.A.</v>
      </c>
      <c r="AR15" s="15">
        <f t="shared" si="2"/>
        <v>3717.9729448491157</v>
      </c>
    </row>
    <row r="16" spans="1:44" ht="15" customHeight="1" thickBot="1" x14ac:dyDescent="0.3">
      <c r="A16" s="3" t="s">
        <v>13</v>
      </c>
      <c r="B16" s="2">
        <v>6033185.0000000009</v>
      </c>
      <c r="C16" s="2">
        <v>636000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6033185.0000000009</v>
      </c>
      <c r="M16" s="14">
        <f t="shared" si="0"/>
        <v>636000</v>
      </c>
      <c r="N16" s="15">
        <f>L16+M16</f>
        <v>6669185.0000000009</v>
      </c>
      <c r="P16" s="3" t="s">
        <v>13</v>
      </c>
      <c r="Q16" s="2">
        <v>1245</v>
      </c>
      <c r="R16" s="2">
        <v>159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1245</v>
      </c>
      <c r="AB16" s="14">
        <f t="shared" si="1"/>
        <v>159</v>
      </c>
      <c r="AC16" s="15">
        <f>AA16+AB16</f>
        <v>1404</v>
      </c>
      <c r="AE16" s="3" t="s">
        <v>13</v>
      </c>
      <c r="AF16" s="2">
        <f t="shared" si="2"/>
        <v>4845.9317269076309</v>
      </c>
      <c r="AG16" s="2">
        <f t="shared" si="2"/>
        <v>4000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4845.9317269076309</v>
      </c>
      <c r="AQ16" s="17">
        <f t="shared" si="2"/>
        <v>4000</v>
      </c>
      <c r="AR16" s="15">
        <f t="shared" si="2"/>
        <v>4750.1317663817672</v>
      </c>
    </row>
    <row r="17" spans="1:44" ht="15" customHeight="1" thickBot="1" x14ac:dyDescent="0.3">
      <c r="A17" s="3" t="s">
        <v>14</v>
      </c>
      <c r="B17" s="2">
        <v>15008575.000000004</v>
      </c>
      <c r="C17" s="2">
        <v>64672613.000000007</v>
      </c>
      <c r="D17" s="2">
        <v>4830052</v>
      </c>
      <c r="E17" s="2">
        <v>906480</v>
      </c>
      <c r="F17" s="2"/>
      <c r="G17" s="2">
        <v>8137750</v>
      </c>
      <c r="H17" s="2"/>
      <c r="I17" s="2">
        <v>1544900</v>
      </c>
      <c r="J17" s="2">
        <v>0</v>
      </c>
      <c r="K17" s="2"/>
      <c r="L17" s="1">
        <f t="shared" si="0"/>
        <v>19838627.000000004</v>
      </c>
      <c r="M17" s="14">
        <f t="shared" si="0"/>
        <v>75261743</v>
      </c>
      <c r="N17" s="15">
        <f>L17+M17</f>
        <v>95100370</v>
      </c>
      <c r="P17" s="3" t="s">
        <v>14</v>
      </c>
      <c r="Q17" s="2">
        <v>3487</v>
      </c>
      <c r="R17" s="2">
        <v>12418</v>
      </c>
      <c r="S17" s="2">
        <v>705</v>
      </c>
      <c r="T17" s="2">
        <v>210</v>
      </c>
      <c r="U17" s="2">
        <v>0</v>
      </c>
      <c r="V17" s="2">
        <v>899</v>
      </c>
      <c r="W17" s="2">
        <v>0</v>
      </c>
      <c r="X17" s="2">
        <v>1013</v>
      </c>
      <c r="Y17" s="2">
        <v>434</v>
      </c>
      <c r="Z17" s="2">
        <v>0</v>
      </c>
      <c r="AA17" s="1">
        <f t="shared" si="1"/>
        <v>4626</v>
      </c>
      <c r="AB17" s="14">
        <f t="shared" si="1"/>
        <v>14540</v>
      </c>
      <c r="AC17" s="15">
        <f>AA17+AB17</f>
        <v>19166</v>
      </c>
      <c r="AE17" s="3" t="s">
        <v>14</v>
      </c>
      <c r="AF17" s="2">
        <f t="shared" si="2"/>
        <v>4304.151132778894</v>
      </c>
      <c r="AG17" s="2">
        <f t="shared" si="2"/>
        <v>5207.9733451441462</v>
      </c>
      <c r="AH17" s="2">
        <f t="shared" si="2"/>
        <v>6851.137588652482</v>
      </c>
      <c r="AI17" s="2">
        <f t="shared" si="2"/>
        <v>4316.5714285714284</v>
      </c>
      <c r="AJ17" s="2" t="str">
        <f t="shared" si="2"/>
        <v>N.A.</v>
      </c>
      <c r="AK17" s="2">
        <f t="shared" si="2"/>
        <v>9052.0022246941044</v>
      </c>
      <c r="AL17" s="2" t="str">
        <f t="shared" si="2"/>
        <v>N.A.</v>
      </c>
      <c r="AM17" s="2">
        <f t="shared" si="2"/>
        <v>1525.0740375123396</v>
      </c>
      <c r="AN17" s="2">
        <f t="shared" si="2"/>
        <v>0</v>
      </c>
      <c r="AO17" s="2" t="str">
        <f t="shared" si="2"/>
        <v>N.A.</v>
      </c>
      <c r="AP17" s="16">
        <f t="shared" si="2"/>
        <v>4288.5056204063994</v>
      </c>
      <c r="AQ17" s="17">
        <f t="shared" si="2"/>
        <v>5176.1859009628615</v>
      </c>
      <c r="AR17" s="15">
        <f t="shared" si="2"/>
        <v>4961.93102368778</v>
      </c>
    </row>
    <row r="18" spans="1:44" ht="15" customHeight="1" thickBot="1" x14ac:dyDescent="0.3">
      <c r="A18" s="3" t="s">
        <v>15</v>
      </c>
      <c r="B18" s="2">
        <v>82560</v>
      </c>
      <c r="C18" s="2"/>
      <c r="D18" s="2"/>
      <c r="E18" s="2"/>
      <c r="F18" s="2"/>
      <c r="G18" s="2"/>
      <c r="H18" s="2"/>
      <c r="I18" s="2"/>
      <c r="J18" s="2">
        <v>0</v>
      </c>
      <c r="K18" s="2"/>
      <c r="L18" s="1">
        <f t="shared" si="0"/>
        <v>82560</v>
      </c>
      <c r="M18" s="14">
        <f t="shared" si="0"/>
        <v>0</v>
      </c>
      <c r="N18" s="15">
        <f>L18+M18</f>
        <v>82560</v>
      </c>
      <c r="P18" s="3" t="s">
        <v>15</v>
      </c>
      <c r="Q18" s="2">
        <v>96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159</v>
      </c>
      <c r="Z18" s="2">
        <v>0</v>
      </c>
      <c r="AA18" s="1">
        <f t="shared" si="1"/>
        <v>255</v>
      </c>
      <c r="AB18" s="14">
        <f t="shared" si="1"/>
        <v>0</v>
      </c>
      <c r="AC18" s="19">
        <f>AA18+AB18</f>
        <v>255</v>
      </c>
      <c r="AE18" s="3" t="s">
        <v>15</v>
      </c>
      <c r="AF18" s="2">
        <f t="shared" si="2"/>
        <v>860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323.76470588235293</v>
      </c>
      <c r="AQ18" s="17" t="str">
        <f t="shared" si="2"/>
        <v>N.A.</v>
      </c>
      <c r="AR18" s="15">
        <f t="shared" si="2"/>
        <v>323.76470588235293</v>
      </c>
    </row>
    <row r="19" spans="1:44" ht="15" customHeight="1" thickBot="1" x14ac:dyDescent="0.3">
      <c r="A19" s="4" t="s">
        <v>16</v>
      </c>
      <c r="B19" s="2">
        <f t="shared" ref="B19:K19" si="3">SUM(B15:B18)</f>
        <v>25194878.000000004</v>
      </c>
      <c r="C19" s="2">
        <f t="shared" si="3"/>
        <v>65308613.000000007</v>
      </c>
      <c r="D19" s="2">
        <f t="shared" si="3"/>
        <v>5312452</v>
      </c>
      <c r="E19" s="2">
        <f t="shared" si="3"/>
        <v>906480</v>
      </c>
      <c r="F19" s="2">
        <f t="shared" si="3"/>
        <v>1668300</v>
      </c>
      <c r="G19" s="2">
        <f t="shared" si="3"/>
        <v>8137750</v>
      </c>
      <c r="H19" s="2">
        <f t="shared" si="3"/>
        <v>8070630</v>
      </c>
      <c r="I19" s="2">
        <f t="shared" si="3"/>
        <v>1544900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40246260</v>
      </c>
      <c r="M19" s="14">
        <f t="shared" ref="M19" si="5">C19+E19+G19+I19+K19</f>
        <v>75897743</v>
      </c>
      <c r="N19" s="19">
        <f>L19+M19</f>
        <v>116144003</v>
      </c>
      <c r="P19" s="4" t="s">
        <v>16</v>
      </c>
      <c r="Q19" s="2">
        <f t="shared" ref="Q19:Z19" si="6">SUM(Q15:Q18)</f>
        <v>6128</v>
      </c>
      <c r="R19" s="2">
        <f t="shared" si="6"/>
        <v>12577</v>
      </c>
      <c r="S19" s="2">
        <f t="shared" si="6"/>
        <v>839</v>
      </c>
      <c r="T19" s="2">
        <f t="shared" si="6"/>
        <v>210</v>
      </c>
      <c r="U19" s="2">
        <f t="shared" si="6"/>
        <v>268</v>
      </c>
      <c r="V19" s="2">
        <f t="shared" si="6"/>
        <v>899</v>
      </c>
      <c r="W19" s="2">
        <f t="shared" si="6"/>
        <v>2014</v>
      </c>
      <c r="X19" s="2">
        <f t="shared" si="6"/>
        <v>1013</v>
      </c>
      <c r="Y19" s="2">
        <f t="shared" si="6"/>
        <v>721</v>
      </c>
      <c r="Z19" s="2">
        <f t="shared" si="6"/>
        <v>0</v>
      </c>
      <c r="AA19" s="1">
        <f t="shared" ref="AA19" si="7">Q19+S19+U19+W19+Y19</f>
        <v>9970</v>
      </c>
      <c r="AB19" s="14">
        <f t="shared" ref="AB19" si="8">R19+T19+V19+X19+Z19</f>
        <v>14699</v>
      </c>
      <c r="AC19" s="15">
        <f>AA19+AB19</f>
        <v>24669</v>
      </c>
      <c r="AE19" s="4" t="s">
        <v>16</v>
      </c>
      <c r="AF19" s="2">
        <f t="shared" ref="AF19:AO19" si="9">IFERROR(B19/Q19, "N.A.")</f>
        <v>4111.4357049608361</v>
      </c>
      <c r="AG19" s="2">
        <f t="shared" si="9"/>
        <v>5192.7019957064485</v>
      </c>
      <c r="AH19" s="2">
        <f t="shared" si="9"/>
        <v>6331.8855780691301</v>
      </c>
      <c r="AI19" s="2">
        <f t="shared" si="9"/>
        <v>4316.5714285714284</v>
      </c>
      <c r="AJ19" s="2">
        <f t="shared" si="9"/>
        <v>6225</v>
      </c>
      <c r="AK19" s="2">
        <f t="shared" si="9"/>
        <v>9052.0022246941044</v>
      </c>
      <c r="AL19" s="2">
        <f t="shared" si="9"/>
        <v>4007.2641509433961</v>
      </c>
      <c r="AM19" s="2">
        <f t="shared" si="9"/>
        <v>1525.0740375123396</v>
      </c>
      <c r="AN19" s="2">
        <f t="shared" si="9"/>
        <v>0</v>
      </c>
      <c r="AO19" s="2" t="str">
        <f t="shared" si="9"/>
        <v>N.A.</v>
      </c>
      <c r="AP19" s="16">
        <f t="shared" ref="AP19" si="10">IFERROR(L19/AA19, "N.A.")</f>
        <v>4036.7362086258777</v>
      </c>
      <c r="AQ19" s="17">
        <f t="shared" ref="AQ19" si="11">IFERROR(M19/AB19, "N.A.")</f>
        <v>5163.4630246955576</v>
      </c>
      <c r="AR19" s="15">
        <f t="shared" ref="AR19" si="12">IFERROR(N19/AC19, "N.A.")</f>
        <v>4708.0953017957763</v>
      </c>
    </row>
    <row r="20" spans="1:44" ht="15" customHeight="1" thickBot="1" x14ac:dyDescent="0.3">
      <c r="A20" s="5" t="s">
        <v>0</v>
      </c>
      <c r="B20" s="47">
        <f>B19+C19</f>
        <v>90503491.000000015</v>
      </c>
      <c r="C20" s="48"/>
      <c r="D20" s="47">
        <f>D19+E19</f>
        <v>6218932</v>
      </c>
      <c r="E20" s="48"/>
      <c r="F20" s="47">
        <f>F19+G19</f>
        <v>9806050</v>
      </c>
      <c r="G20" s="48"/>
      <c r="H20" s="47">
        <f>H19+I19</f>
        <v>9615530</v>
      </c>
      <c r="I20" s="48"/>
      <c r="J20" s="47">
        <f>J19+K19</f>
        <v>0</v>
      </c>
      <c r="K20" s="48"/>
      <c r="L20" s="47">
        <f>L19+M19</f>
        <v>116144003</v>
      </c>
      <c r="M20" s="51"/>
      <c r="N20" s="20">
        <f>B20+D20+F20+H20+J20</f>
        <v>116144003.00000001</v>
      </c>
      <c r="P20" s="5" t="s">
        <v>0</v>
      </c>
      <c r="Q20" s="47">
        <f>Q19+R19</f>
        <v>18705</v>
      </c>
      <c r="R20" s="48"/>
      <c r="S20" s="47">
        <f>S19+T19</f>
        <v>1049</v>
      </c>
      <c r="T20" s="48"/>
      <c r="U20" s="47">
        <f>U19+V19</f>
        <v>1167</v>
      </c>
      <c r="V20" s="48"/>
      <c r="W20" s="47">
        <f>W19+X19</f>
        <v>3027</v>
      </c>
      <c r="X20" s="48"/>
      <c r="Y20" s="47">
        <f>Y19+Z19</f>
        <v>721</v>
      </c>
      <c r="Z20" s="48"/>
      <c r="AA20" s="47">
        <f>AA19+AB19</f>
        <v>24669</v>
      </c>
      <c r="AB20" s="48"/>
      <c r="AC20" s="21">
        <f>Q20+S20+U20+W20+Y20</f>
        <v>24669</v>
      </c>
      <c r="AE20" s="5" t="s">
        <v>0</v>
      </c>
      <c r="AF20" s="49">
        <f>IFERROR(B20/Q20,"N.A.")</f>
        <v>4838.4651697407116</v>
      </c>
      <c r="AG20" s="50"/>
      <c r="AH20" s="49">
        <f>IFERROR(D20/S20,"N.A.")</f>
        <v>5928.4385128693993</v>
      </c>
      <c r="AI20" s="50"/>
      <c r="AJ20" s="49">
        <f>IFERROR(F20/U20,"N.A.")</f>
        <v>8402.784918594687</v>
      </c>
      <c r="AK20" s="50"/>
      <c r="AL20" s="49">
        <f>IFERROR(H20/W20,"N.A.")</f>
        <v>3176.5873802444667</v>
      </c>
      <c r="AM20" s="50"/>
      <c r="AN20" s="49">
        <f>IFERROR(J20/Y20,"N.A.")</f>
        <v>0</v>
      </c>
      <c r="AO20" s="50"/>
      <c r="AP20" s="49">
        <f>IFERROR(L20/AA20,"N.A.")</f>
        <v>4708.0953017957763</v>
      </c>
      <c r="AQ20" s="50"/>
      <c r="AR20" s="18">
        <f>IFERROR(N20/AC20, "N.A.")</f>
        <v>4708.0953017957763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1" t="s">
        <v>32</v>
      </c>
      <c r="P22" s="11" t="s">
        <v>29</v>
      </c>
      <c r="AE22" s="11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2" t="s">
        <v>10</v>
      </c>
      <c r="C26" s="13" t="s">
        <v>11</v>
      </c>
      <c r="D26" s="12" t="s">
        <v>10</v>
      </c>
      <c r="E26" s="13" t="s">
        <v>11</v>
      </c>
      <c r="F26" s="12" t="s">
        <v>10</v>
      </c>
      <c r="G26" s="13" t="s">
        <v>11</v>
      </c>
      <c r="H26" s="12" t="s">
        <v>10</v>
      </c>
      <c r="I26" s="13" t="s">
        <v>11</v>
      </c>
      <c r="J26" s="12" t="s">
        <v>10</v>
      </c>
      <c r="K26" s="13" t="s">
        <v>11</v>
      </c>
      <c r="L26" s="12" t="s">
        <v>10</v>
      </c>
      <c r="M26" s="13" t="s">
        <v>11</v>
      </c>
      <c r="N26" s="31"/>
      <c r="P26" s="31"/>
      <c r="Q26" s="12" t="s">
        <v>10</v>
      </c>
      <c r="R26" s="13" t="s">
        <v>11</v>
      </c>
      <c r="S26" s="12" t="s">
        <v>10</v>
      </c>
      <c r="T26" s="13" t="s">
        <v>11</v>
      </c>
      <c r="U26" s="12" t="s">
        <v>10</v>
      </c>
      <c r="V26" s="13" t="s">
        <v>11</v>
      </c>
      <c r="W26" s="12" t="s">
        <v>10</v>
      </c>
      <c r="X26" s="13" t="s">
        <v>11</v>
      </c>
      <c r="Y26" s="12" t="s">
        <v>10</v>
      </c>
      <c r="Z26" s="13" t="s">
        <v>11</v>
      </c>
      <c r="AA26" s="12" t="s">
        <v>10</v>
      </c>
      <c r="AB26" s="13" t="s">
        <v>11</v>
      </c>
      <c r="AC26" s="31"/>
      <c r="AE26" s="31"/>
      <c r="AF26" s="12" t="s">
        <v>10</v>
      </c>
      <c r="AG26" s="13" t="s">
        <v>11</v>
      </c>
      <c r="AH26" s="12" t="s">
        <v>10</v>
      </c>
      <c r="AI26" s="13" t="s">
        <v>11</v>
      </c>
      <c r="AJ26" s="12" t="s">
        <v>10</v>
      </c>
      <c r="AK26" s="13" t="s">
        <v>11</v>
      </c>
      <c r="AL26" s="12" t="s">
        <v>10</v>
      </c>
      <c r="AM26" s="13" t="s">
        <v>11</v>
      </c>
      <c r="AN26" s="12" t="s">
        <v>10</v>
      </c>
      <c r="AO26" s="13" t="s">
        <v>11</v>
      </c>
      <c r="AP26" s="12" t="s">
        <v>10</v>
      </c>
      <c r="AQ26" s="13" t="s">
        <v>11</v>
      </c>
      <c r="AR26" s="31"/>
    </row>
    <row r="27" spans="1:44" ht="15" customHeight="1" thickBot="1" x14ac:dyDescent="0.3">
      <c r="A27" s="3" t="s">
        <v>12</v>
      </c>
      <c r="B27" s="2">
        <v>2322688</v>
      </c>
      <c r="C27" s="2"/>
      <c r="D27" s="2">
        <v>482400</v>
      </c>
      <c r="E27" s="2"/>
      <c r="F27" s="2">
        <v>1668300</v>
      </c>
      <c r="G27" s="2"/>
      <c r="H27" s="2">
        <v>5772030</v>
      </c>
      <c r="I27" s="2"/>
      <c r="J27" s="2"/>
      <c r="K27" s="2"/>
      <c r="L27" s="1">
        <f t="shared" ref="L27:M30" si="13">B27+D27+F27+H27+J27</f>
        <v>10245418</v>
      </c>
      <c r="M27" s="14">
        <f t="shared" si="13"/>
        <v>0</v>
      </c>
      <c r="N27" s="15">
        <f>L27+M27</f>
        <v>10245418</v>
      </c>
      <c r="P27" s="3" t="s">
        <v>12</v>
      </c>
      <c r="Q27" s="2">
        <v>663</v>
      </c>
      <c r="R27" s="2">
        <v>0</v>
      </c>
      <c r="S27" s="2">
        <v>134</v>
      </c>
      <c r="T27" s="2">
        <v>0</v>
      </c>
      <c r="U27" s="2">
        <v>268</v>
      </c>
      <c r="V27" s="2">
        <v>0</v>
      </c>
      <c r="W27" s="2">
        <v>1351</v>
      </c>
      <c r="X27" s="2">
        <v>0</v>
      </c>
      <c r="Y27" s="2">
        <v>0</v>
      </c>
      <c r="Z27" s="2">
        <v>0</v>
      </c>
      <c r="AA27" s="1">
        <f t="shared" ref="AA27:AB30" si="14">Q27+S27+U27+W27+Y27</f>
        <v>2416</v>
      </c>
      <c r="AB27" s="14">
        <f t="shared" si="14"/>
        <v>0</v>
      </c>
      <c r="AC27" s="15">
        <f>AA27+AB27</f>
        <v>2416</v>
      </c>
      <c r="AE27" s="3" t="s">
        <v>12</v>
      </c>
      <c r="AF27" s="2">
        <f t="shared" ref="AF27:AR30" si="15">IFERROR(B27/Q27, "N.A.")</f>
        <v>3503.3001508295624</v>
      </c>
      <c r="AG27" s="2" t="str">
        <f t="shared" si="15"/>
        <v>N.A.</v>
      </c>
      <c r="AH27" s="2">
        <f t="shared" si="15"/>
        <v>3600</v>
      </c>
      <c r="AI27" s="2" t="str">
        <f t="shared" si="15"/>
        <v>N.A.</v>
      </c>
      <c r="AJ27" s="2">
        <f t="shared" si="15"/>
        <v>6225</v>
      </c>
      <c r="AK27" s="2" t="str">
        <f t="shared" si="15"/>
        <v>N.A.</v>
      </c>
      <c r="AL27" s="2">
        <f t="shared" si="15"/>
        <v>4272.4130273871206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6">
        <f t="shared" si="15"/>
        <v>4240.6531456953644</v>
      </c>
      <c r="AQ27" s="17" t="str">
        <f t="shared" si="15"/>
        <v>N.A.</v>
      </c>
      <c r="AR27" s="15">
        <f t="shared" si="15"/>
        <v>4240.6531456953644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4">
        <f t="shared" si="13"/>
        <v>0</v>
      </c>
      <c r="N28" s="15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4">
        <f t="shared" si="14"/>
        <v>0</v>
      </c>
      <c r="AC28" s="15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6" t="str">
        <f t="shared" si="15"/>
        <v>N.A.</v>
      </c>
      <c r="AQ28" s="17" t="str">
        <f t="shared" si="15"/>
        <v>N.A.</v>
      </c>
      <c r="AR28" s="15" t="str">
        <f t="shared" si="15"/>
        <v>N.A.</v>
      </c>
    </row>
    <row r="29" spans="1:44" ht="15" customHeight="1" thickBot="1" x14ac:dyDescent="0.3">
      <c r="A29" s="3" t="s">
        <v>14</v>
      </c>
      <c r="B29" s="2">
        <v>6109780</v>
      </c>
      <c r="C29" s="2">
        <v>45681173.000000022</v>
      </c>
      <c r="D29" s="2">
        <v>3985532.0000000005</v>
      </c>
      <c r="E29" s="2">
        <v>906480</v>
      </c>
      <c r="F29" s="2"/>
      <c r="G29" s="2">
        <v>6217750.0000000009</v>
      </c>
      <c r="H29" s="2"/>
      <c r="I29" s="2">
        <v>576000.00000000012</v>
      </c>
      <c r="J29" s="2">
        <v>0</v>
      </c>
      <c r="K29" s="2"/>
      <c r="L29" s="1">
        <f t="shared" si="13"/>
        <v>10095312</v>
      </c>
      <c r="M29" s="14">
        <f t="shared" si="13"/>
        <v>53381403.000000022</v>
      </c>
      <c r="N29" s="15">
        <f>L29+M29</f>
        <v>63476715.000000022</v>
      </c>
      <c r="P29" s="3" t="s">
        <v>14</v>
      </c>
      <c r="Q29" s="2">
        <v>1169</v>
      </c>
      <c r="R29" s="2">
        <v>8930</v>
      </c>
      <c r="S29" s="2">
        <v>499</v>
      </c>
      <c r="T29" s="2">
        <v>210</v>
      </c>
      <c r="U29" s="2">
        <v>0</v>
      </c>
      <c r="V29" s="2">
        <v>707</v>
      </c>
      <c r="W29" s="2">
        <v>0</v>
      </c>
      <c r="X29" s="2">
        <v>693</v>
      </c>
      <c r="Y29" s="2">
        <v>224</v>
      </c>
      <c r="Z29" s="2">
        <v>0</v>
      </c>
      <c r="AA29" s="1">
        <f t="shared" si="14"/>
        <v>1892</v>
      </c>
      <c r="AB29" s="14">
        <f t="shared" si="14"/>
        <v>10540</v>
      </c>
      <c r="AC29" s="15">
        <f>AA29+AB29</f>
        <v>12432</v>
      </c>
      <c r="AE29" s="3" t="s">
        <v>14</v>
      </c>
      <c r="AF29" s="2">
        <f t="shared" si="15"/>
        <v>5226.5012831479899</v>
      </c>
      <c r="AG29" s="2">
        <f t="shared" si="15"/>
        <v>5115.4729003359489</v>
      </c>
      <c r="AH29" s="2">
        <f t="shared" si="15"/>
        <v>7987.0380761523056</v>
      </c>
      <c r="AI29" s="2">
        <f t="shared" si="15"/>
        <v>4316.5714285714284</v>
      </c>
      <c r="AJ29" s="2" t="str">
        <f t="shared" si="15"/>
        <v>N.A.</v>
      </c>
      <c r="AK29" s="2">
        <f t="shared" si="15"/>
        <v>8794.5544554455464</v>
      </c>
      <c r="AL29" s="2" t="str">
        <f t="shared" si="15"/>
        <v>N.A.</v>
      </c>
      <c r="AM29" s="2">
        <f t="shared" si="15"/>
        <v>831.16883116883139</v>
      </c>
      <c r="AN29" s="2">
        <f t="shared" si="15"/>
        <v>0</v>
      </c>
      <c r="AO29" s="2" t="str">
        <f t="shared" si="15"/>
        <v>N.A.</v>
      </c>
      <c r="AP29" s="16">
        <f t="shared" si="15"/>
        <v>5335.788583509514</v>
      </c>
      <c r="AQ29" s="17">
        <f t="shared" si="15"/>
        <v>5064.6492409867196</v>
      </c>
      <c r="AR29" s="15">
        <f t="shared" si="15"/>
        <v>5105.9133687258709</v>
      </c>
    </row>
    <row r="30" spans="1:44" ht="15" customHeight="1" thickBot="1" x14ac:dyDescent="0.3">
      <c r="A30" s="3" t="s">
        <v>15</v>
      </c>
      <c r="B30" s="2">
        <v>82560</v>
      </c>
      <c r="C30" s="2"/>
      <c r="D30" s="2"/>
      <c r="E30" s="2"/>
      <c r="F30" s="2"/>
      <c r="G30" s="2"/>
      <c r="H30" s="2"/>
      <c r="I30" s="2"/>
      <c r="J30" s="2">
        <v>0</v>
      </c>
      <c r="K30" s="2"/>
      <c r="L30" s="1">
        <f t="shared" si="13"/>
        <v>82560</v>
      </c>
      <c r="M30" s="14">
        <f t="shared" si="13"/>
        <v>0</v>
      </c>
      <c r="N30" s="15">
        <f>L30+M30</f>
        <v>82560</v>
      </c>
      <c r="P30" s="3" t="s">
        <v>15</v>
      </c>
      <c r="Q30" s="2">
        <v>96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159</v>
      </c>
      <c r="Z30" s="2">
        <v>0</v>
      </c>
      <c r="AA30" s="1">
        <f t="shared" si="14"/>
        <v>255</v>
      </c>
      <c r="AB30" s="14">
        <f t="shared" si="14"/>
        <v>0</v>
      </c>
      <c r="AC30" s="19">
        <f>AA30+AB30</f>
        <v>255</v>
      </c>
      <c r="AE30" s="3" t="s">
        <v>15</v>
      </c>
      <c r="AF30" s="2">
        <f t="shared" si="15"/>
        <v>860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6">
        <f t="shared" si="15"/>
        <v>323.76470588235293</v>
      </c>
      <c r="AQ30" s="17" t="str">
        <f t="shared" si="15"/>
        <v>N.A.</v>
      </c>
      <c r="AR30" s="15">
        <f t="shared" si="15"/>
        <v>323.76470588235293</v>
      </c>
    </row>
    <row r="31" spans="1:44" ht="15" customHeight="1" thickBot="1" x14ac:dyDescent="0.3">
      <c r="A31" s="4" t="s">
        <v>16</v>
      </c>
      <c r="B31" s="2">
        <f t="shared" ref="B31:K31" si="16">SUM(B27:B30)</f>
        <v>8515028</v>
      </c>
      <c r="C31" s="2">
        <f t="shared" si="16"/>
        <v>45681173.000000022</v>
      </c>
      <c r="D31" s="2">
        <f t="shared" si="16"/>
        <v>4467932</v>
      </c>
      <c r="E31" s="2">
        <f t="shared" si="16"/>
        <v>906480</v>
      </c>
      <c r="F31" s="2">
        <f t="shared" si="16"/>
        <v>1668300</v>
      </c>
      <c r="G31" s="2">
        <f t="shared" si="16"/>
        <v>6217750.0000000009</v>
      </c>
      <c r="H31" s="2">
        <f t="shared" si="16"/>
        <v>5772030</v>
      </c>
      <c r="I31" s="2">
        <f t="shared" si="16"/>
        <v>576000.00000000012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20423290</v>
      </c>
      <c r="M31" s="14">
        <f t="shared" ref="M31" si="18">C31+E31+G31+I31+K31</f>
        <v>53381403.000000022</v>
      </c>
      <c r="N31" s="19">
        <f>L31+M31</f>
        <v>73804693.00000003</v>
      </c>
      <c r="P31" s="4" t="s">
        <v>16</v>
      </c>
      <c r="Q31" s="2">
        <f t="shared" ref="Q31:Z31" si="19">SUM(Q27:Q30)</f>
        <v>1928</v>
      </c>
      <c r="R31" s="2">
        <f t="shared" si="19"/>
        <v>8930</v>
      </c>
      <c r="S31" s="2">
        <f t="shared" si="19"/>
        <v>633</v>
      </c>
      <c r="T31" s="2">
        <f t="shared" si="19"/>
        <v>210</v>
      </c>
      <c r="U31" s="2">
        <f t="shared" si="19"/>
        <v>268</v>
      </c>
      <c r="V31" s="2">
        <f t="shared" si="19"/>
        <v>707</v>
      </c>
      <c r="W31" s="2">
        <f t="shared" si="19"/>
        <v>1351</v>
      </c>
      <c r="X31" s="2">
        <f t="shared" si="19"/>
        <v>693</v>
      </c>
      <c r="Y31" s="2">
        <f t="shared" si="19"/>
        <v>383</v>
      </c>
      <c r="Z31" s="2">
        <f t="shared" si="19"/>
        <v>0</v>
      </c>
      <c r="AA31" s="1">
        <f t="shared" ref="AA31" si="20">Q31+S31+U31+W31+Y31</f>
        <v>4563</v>
      </c>
      <c r="AB31" s="14">
        <f t="shared" ref="AB31" si="21">R31+T31+V31+X31+Z31</f>
        <v>10540</v>
      </c>
      <c r="AC31" s="15">
        <f>AA31+AB31</f>
        <v>15103</v>
      </c>
      <c r="AE31" s="4" t="s">
        <v>16</v>
      </c>
      <c r="AF31" s="2">
        <f t="shared" ref="AF31:AO31" si="22">IFERROR(B31/Q31, "N.A.")</f>
        <v>4416.5082987551868</v>
      </c>
      <c r="AG31" s="2">
        <f t="shared" si="22"/>
        <v>5115.4729003359489</v>
      </c>
      <c r="AH31" s="2">
        <f t="shared" si="22"/>
        <v>7058.34439178515</v>
      </c>
      <c r="AI31" s="2">
        <f t="shared" si="22"/>
        <v>4316.5714285714284</v>
      </c>
      <c r="AJ31" s="2">
        <f t="shared" si="22"/>
        <v>6225</v>
      </c>
      <c r="AK31" s="2">
        <f t="shared" si="22"/>
        <v>8794.5544554455464</v>
      </c>
      <c r="AL31" s="2">
        <f t="shared" si="22"/>
        <v>4272.4130273871206</v>
      </c>
      <c r="AM31" s="2">
        <f t="shared" si="22"/>
        <v>831.16883116883139</v>
      </c>
      <c r="AN31" s="2">
        <f t="shared" si="22"/>
        <v>0</v>
      </c>
      <c r="AO31" s="2" t="str">
        <f t="shared" si="22"/>
        <v>N.A.</v>
      </c>
      <c r="AP31" s="16">
        <f t="shared" ref="AP31" si="23">IFERROR(L31/AA31, "N.A.")</f>
        <v>4475.8470304624152</v>
      </c>
      <c r="AQ31" s="17">
        <f t="shared" ref="AQ31" si="24">IFERROR(M31/AB31, "N.A.")</f>
        <v>5064.6492409867196</v>
      </c>
      <c r="AR31" s="15">
        <f t="shared" ref="AR31" si="25">IFERROR(N31/AC31, "N.A.")</f>
        <v>4886.7571343441723</v>
      </c>
    </row>
    <row r="32" spans="1:44" ht="15" customHeight="1" thickBot="1" x14ac:dyDescent="0.3">
      <c r="A32" s="5" t="s">
        <v>0</v>
      </c>
      <c r="B32" s="47">
        <f>B31+C31</f>
        <v>54196201.000000022</v>
      </c>
      <c r="C32" s="48"/>
      <c r="D32" s="47">
        <f>D31+E31</f>
        <v>5374412</v>
      </c>
      <c r="E32" s="48"/>
      <c r="F32" s="47">
        <f>F31+G31</f>
        <v>7886050.0000000009</v>
      </c>
      <c r="G32" s="48"/>
      <c r="H32" s="47">
        <f>H31+I31</f>
        <v>6348030</v>
      </c>
      <c r="I32" s="48"/>
      <c r="J32" s="47">
        <f>J31+K31</f>
        <v>0</v>
      </c>
      <c r="K32" s="48"/>
      <c r="L32" s="47">
        <f>L31+M31</f>
        <v>73804693.00000003</v>
      </c>
      <c r="M32" s="51"/>
      <c r="N32" s="20">
        <f>B32+D32+F32+H32+J32</f>
        <v>73804693.00000003</v>
      </c>
      <c r="P32" s="5" t="s">
        <v>0</v>
      </c>
      <c r="Q32" s="47">
        <f>Q31+R31</f>
        <v>10858</v>
      </c>
      <c r="R32" s="48"/>
      <c r="S32" s="47">
        <f>S31+T31</f>
        <v>843</v>
      </c>
      <c r="T32" s="48"/>
      <c r="U32" s="47">
        <f>U31+V31</f>
        <v>975</v>
      </c>
      <c r="V32" s="48"/>
      <c r="W32" s="47">
        <f>W31+X31</f>
        <v>2044</v>
      </c>
      <c r="X32" s="48"/>
      <c r="Y32" s="47">
        <f>Y31+Z31</f>
        <v>383</v>
      </c>
      <c r="Z32" s="48"/>
      <c r="AA32" s="47">
        <f>AA31+AB31</f>
        <v>15103</v>
      </c>
      <c r="AB32" s="48"/>
      <c r="AC32" s="21">
        <f>Q32+S32+U32+W32+Y32</f>
        <v>15103</v>
      </c>
      <c r="AE32" s="5" t="s">
        <v>0</v>
      </c>
      <c r="AF32" s="49">
        <f>IFERROR(B32/Q32,"N.A.")</f>
        <v>4991.3613004236531</v>
      </c>
      <c r="AG32" s="50"/>
      <c r="AH32" s="49">
        <f>IFERROR(D32/S32,"N.A.")</f>
        <v>6375.3404507710557</v>
      </c>
      <c r="AI32" s="50"/>
      <c r="AJ32" s="49">
        <f>IFERROR(F32/U32,"N.A.")</f>
        <v>8088.2564102564111</v>
      </c>
      <c r="AK32" s="50"/>
      <c r="AL32" s="49">
        <f>IFERROR(H32/W32,"N.A.")</f>
        <v>3105.6898238747553</v>
      </c>
      <c r="AM32" s="50"/>
      <c r="AN32" s="49">
        <f>IFERROR(J32/Y32,"N.A.")</f>
        <v>0</v>
      </c>
      <c r="AO32" s="50"/>
      <c r="AP32" s="49">
        <f>IFERROR(L32/AA32,"N.A.")</f>
        <v>4886.7571343441723</v>
      </c>
      <c r="AQ32" s="50"/>
      <c r="AR32" s="18">
        <f>IFERROR(N32/AC32, "N.A.")</f>
        <v>4886.7571343441723</v>
      </c>
    </row>
    <row r="33" spans="1:44" ht="15" customHeight="1" x14ac:dyDescent="0.25"/>
    <row r="34" spans="1:44" ht="23.25" customHeight="1" thickBot="1" x14ac:dyDescent="0.3">
      <c r="A34" s="11" t="s">
        <v>33</v>
      </c>
      <c r="P34" s="11" t="s">
        <v>30</v>
      </c>
      <c r="AE34" s="11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2" t="s">
        <v>10</v>
      </c>
      <c r="C38" s="13" t="s">
        <v>11</v>
      </c>
      <c r="D38" s="12" t="s">
        <v>10</v>
      </c>
      <c r="E38" s="13" t="s">
        <v>11</v>
      </c>
      <c r="F38" s="12" t="s">
        <v>10</v>
      </c>
      <c r="G38" s="13" t="s">
        <v>11</v>
      </c>
      <c r="H38" s="12" t="s">
        <v>10</v>
      </c>
      <c r="I38" s="13" t="s">
        <v>11</v>
      </c>
      <c r="J38" s="12" t="s">
        <v>10</v>
      </c>
      <c r="K38" s="13" t="s">
        <v>11</v>
      </c>
      <c r="L38" s="12" t="s">
        <v>10</v>
      </c>
      <c r="M38" s="13" t="s">
        <v>11</v>
      </c>
      <c r="N38" s="31"/>
      <c r="P38" s="31"/>
      <c r="Q38" s="12" t="s">
        <v>10</v>
      </c>
      <c r="R38" s="13" t="s">
        <v>11</v>
      </c>
      <c r="S38" s="12" t="s">
        <v>10</v>
      </c>
      <c r="T38" s="13" t="s">
        <v>11</v>
      </c>
      <c r="U38" s="12" t="s">
        <v>10</v>
      </c>
      <c r="V38" s="13" t="s">
        <v>11</v>
      </c>
      <c r="W38" s="12" t="s">
        <v>10</v>
      </c>
      <c r="X38" s="13" t="s">
        <v>11</v>
      </c>
      <c r="Y38" s="12" t="s">
        <v>10</v>
      </c>
      <c r="Z38" s="13" t="s">
        <v>11</v>
      </c>
      <c r="AA38" s="12" t="s">
        <v>10</v>
      </c>
      <c r="AB38" s="13" t="s">
        <v>11</v>
      </c>
      <c r="AC38" s="31"/>
      <c r="AE38" s="31"/>
      <c r="AF38" s="12" t="s">
        <v>10</v>
      </c>
      <c r="AG38" s="13" t="s">
        <v>11</v>
      </c>
      <c r="AH38" s="12" t="s">
        <v>10</v>
      </c>
      <c r="AI38" s="13" t="s">
        <v>11</v>
      </c>
      <c r="AJ38" s="12" t="s">
        <v>10</v>
      </c>
      <c r="AK38" s="13" t="s">
        <v>11</v>
      </c>
      <c r="AL38" s="12" t="s">
        <v>10</v>
      </c>
      <c r="AM38" s="13" t="s">
        <v>11</v>
      </c>
      <c r="AN38" s="12" t="s">
        <v>10</v>
      </c>
      <c r="AO38" s="13" t="s">
        <v>11</v>
      </c>
      <c r="AP38" s="12" t="s">
        <v>10</v>
      </c>
      <c r="AQ38" s="13" t="s">
        <v>11</v>
      </c>
      <c r="AR38" s="31"/>
    </row>
    <row r="39" spans="1:44" ht="15" customHeight="1" thickBot="1" x14ac:dyDescent="0.3">
      <c r="A39" s="3" t="s">
        <v>12</v>
      </c>
      <c r="B39" s="2">
        <v>1747870</v>
      </c>
      <c r="C39" s="2"/>
      <c r="D39" s="2"/>
      <c r="E39" s="2"/>
      <c r="F39" s="2"/>
      <c r="G39" s="2"/>
      <c r="H39" s="2">
        <v>2298600</v>
      </c>
      <c r="I39" s="2"/>
      <c r="J39" s="2">
        <v>0</v>
      </c>
      <c r="K39" s="2"/>
      <c r="L39" s="1">
        <f t="shared" ref="L39:M42" si="26">B39+D39+F39+H39+J39</f>
        <v>4046470</v>
      </c>
      <c r="M39" s="14">
        <f t="shared" si="26"/>
        <v>0</v>
      </c>
      <c r="N39" s="15">
        <f>L39+M39</f>
        <v>4046470</v>
      </c>
      <c r="P39" s="3" t="s">
        <v>12</v>
      </c>
      <c r="Q39" s="2">
        <v>637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663</v>
      </c>
      <c r="X39" s="2">
        <v>0</v>
      </c>
      <c r="Y39" s="2">
        <v>128</v>
      </c>
      <c r="Z39" s="2">
        <v>0</v>
      </c>
      <c r="AA39" s="1">
        <f t="shared" ref="AA39:AB42" si="27">Q39+S39+U39+W39+Y39</f>
        <v>1428</v>
      </c>
      <c r="AB39" s="14">
        <f t="shared" si="27"/>
        <v>0</v>
      </c>
      <c r="AC39" s="15">
        <f>AA39+AB39</f>
        <v>1428</v>
      </c>
      <c r="AE39" s="3" t="s">
        <v>12</v>
      </c>
      <c r="AF39" s="2">
        <f t="shared" ref="AF39:AR42" si="28">IFERROR(B39/Q39, "N.A.")</f>
        <v>2743.9089481946626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3466.968325791855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6">
        <f t="shared" si="28"/>
        <v>2833.6624649859946</v>
      </c>
      <c r="AQ39" s="17" t="str">
        <f t="shared" si="28"/>
        <v>N.A.</v>
      </c>
      <c r="AR39" s="15">
        <f t="shared" si="28"/>
        <v>2833.6624649859946</v>
      </c>
    </row>
    <row r="40" spans="1:44" ht="15" customHeight="1" thickBot="1" x14ac:dyDescent="0.3">
      <c r="A40" s="3" t="s">
        <v>13</v>
      </c>
      <c r="B40" s="2">
        <v>6033185.0000000009</v>
      </c>
      <c r="C40" s="2">
        <v>636000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6033185.0000000009</v>
      </c>
      <c r="M40" s="14">
        <f t="shared" si="26"/>
        <v>636000</v>
      </c>
      <c r="N40" s="15">
        <f>L40+M40</f>
        <v>6669185.0000000009</v>
      </c>
      <c r="P40" s="3" t="s">
        <v>13</v>
      </c>
      <c r="Q40" s="2">
        <v>1245</v>
      </c>
      <c r="R40" s="2">
        <v>159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1245</v>
      </c>
      <c r="AB40" s="14">
        <f t="shared" si="27"/>
        <v>159</v>
      </c>
      <c r="AC40" s="15">
        <f>AA40+AB40</f>
        <v>1404</v>
      </c>
      <c r="AE40" s="3" t="s">
        <v>13</v>
      </c>
      <c r="AF40" s="2">
        <f t="shared" si="28"/>
        <v>4845.9317269076309</v>
      </c>
      <c r="AG40" s="2">
        <f t="shared" si="28"/>
        <v>4000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6">
        <f t="shared" si="28"/>
        <v>4845.9317269076309</v>
      </c>
      <c r="AQ40" s="17">
        <f t="shared" si="28"/>
        <v>4000</v>
      </c>
      <c r="AR40" s="15">
        <f t="shared" si="28"/>
        <v>4750.1317663817672</v>
      </c>
    </row>
    <row r="41" spans="1:44" ht="15" customHeight="1" thickBot="1" x14ac:dyDescent="0.3">
      <c r="A41" s="3" t="s">
        <v>14</v>
      </c>
      <c r="B41" s="2">
        <v>8898794.9999999981</v>
      </c>
      <c r="C41" s="2">
        <v>18991439.999999996</v>
      </c>
      <c r="D41" s="2">
        <v>844520</v>
      </c>
      <c r="E41" s="2"/>
      <c r="F41" s="2"/>
      <c r="G41" s="2">
        <v>1920000</v>
      </c>
      <c r="H41" s="2"/>
      <c r="I41" s="2">
        <v>968900</v>
      </c>
      <c r="J41" s="2">
        <v>0</v>
      </c>
      <c r="K41" s="2"/>
      <c r="L41" s="1">
        <f t="shared" si="26"/>
        <v>9743314.9999999981</v>
      </c>
      <c r="M41" s="14">
        <f t="shared" si="26"/>
        <v>21880339.999999996</v>
      </c>
      <c r="N41" s="15">
        <f>L41+M41</f>
        <v>31623654.999999993</v>
      </c>
      <c r="P41" s="3" t="s">
        <v>14</v>
      </c>
      <c r="Q41" s="2">
        <v>2318</v>
      </c>
      <c r="R41" s="2">
        <v>3488</v>
      </c>
      <c r="S41" s="2">
        <v>206</v>
      </c>
      <c r="T41" s="2">
        <v>0</v>
      </c>
      <c r="U41" s="2">
        <v>0</v>
      </c>
      <c r="V41" s="2">
        <v>192</v>
      </c>
      <c r="W41" s="2">
        <v>0</v>
      </c>
      <c r="X41" s="2">
        <v>320</v>
      </c>
      <c r="Y41" s="2">
        <v>210</v>
      </c>
      <c r="Z41" s="2">
        <v>0</v>
      </c>
      <c r="AA41" s="1">
        <f t="shared" si="27"/>
        <v>2734</v>
      </c>
      <c r="AB41" s="14">
        <f t="shared" si="27"/>
        <v>4000</v>
      </c>
      <c r="AC41" s="15">
        <f>AA41+AB41</f>
        <v>6734</v>
      </c>
      <c r="AE41" s="3" t="s">
        <v>14</v>
      </c>
      <c r="AF41" s="2">
        <f t="shared" si="28"/>
        <v>3838.9969801553057</v>
      </c>
      <c r="AG41" s="2">
        <f t="shared" si="28"/>
        <v>5444.7935779816507</v>
      </c>
      <c r="AH41" s="2">
        <f t="shared" si="28"/>
        <v>4099.6116504854372</v>
      </c>
      <c r="AI41" s="2" t="str">
        <f t="shared" si="28"/>
        <v>N.A.</v>
      </c>
      <c r="AJ41" s="2" t="str">
        <f t="shared" si="28"/>
        <v>N.A.</v>
      </c>
      <c r="AK41" s="2">
        <f t="shared" si="28"/>
        <v>10000</v>
      </c>
      <c r="AL41" s="2" t="str">
        <f t="shared" si="28"/>
        <v>N.A.</v>
      </c>
      <c r="AM41" s="2">
        <f t="shared" si="28"/>
        <v>3027.8125</v>
      </c>
      <c r="AN41" s="2">
        <f t="shared" si="28"/>
        <v>0</v>
      </c>
      <c r="AO41" s="2" t="str">
        <f t="shared" si="28"/>
        <v>N.A.</v>
      </c>
      <c r="AP41" s="16">
        <f t="shared" si="28"/>
        <v>3563.7582297000727</v>
      </c>
      <c r="AQ41" s="17">
        <f t="shared" si="28"/>
        <v>5470.0849999999991</v>
      </c>
      <c r="AR41" s="15">
        <f t="shared" si="28"/>
        <v>4696.1174636174628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4">
        <f t="shared" si="26"/>
        <v>0</v>
      </c>
      <c r="N42" s="15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4">
        <f t="shared" si="27"/>
        <v>0</v>
      </c>
      <c r="AC42" s="15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6" t="str">
        <f t="shared" si="28"/>
        <v>N.A.</v>
      </c>
      <c r="AQ42" s="17" t="str">
        <f t="shared" si="28"/>
        <v>N.A.</v>
      </c>
      <c r="AR42" s="15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16679850</v>
      </c>
      <c r="C43" s="2">
        <f t="shared" si="29"/>
        <v>19627439.999999996</v>
      </c>
      <c r="D43" s="2">
        <f t="shared" si="29"/>
        <v>844520</v>
      </c>
      <c r="E43" s="2">
        <f t="shared" si="29"/>
        <v>0</v>
      </c>
      <c r="F43" s="2">
        <f t="shared" si="29"/>
        <v>0</v>
      </c>
      <c r="G43" s="2">
        <f t="shared" si="29"/>
        <v>1920000</v>
      </c>
      <c r="H43" s="2">
        <f t="shared" si="29"/>
        <v>2298600</v>
      </c>
      <c r="I43" s="2">
        <f t="shared" si="29"/>
        <v>968900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19822970</v>
      </c>
      <c r="M43" s="14">
        <f t="shared" ref="M43" si="31">C43+E43+G43+I43+K43</f>
        <v>22516339.999999996</v>
      </c>
      <c r="N43" s="19">
        <f>L43+M43</f>
        <v>42339310</v>
      </c>
      <c r="P43" s="4" t="s">
        <v>16</v>
      </c>
      <c r="Q43" s="2">
        <f t="shared" ref="Q43:Z43" si="32">SUM(Q39:Q42)</f>
        <v>4200</v>
      </c>
      <c r="R43" s="2">
        <f t="shared" si="32"/>
        <v>3647</v>
      </c>
      <c r="S43" s="2">
        <f t="shared" si="32"/>
        <v>206</v>
      </c>
      <c r="T43" s="2">
        <f t="shared" si="32"/>
        <v>0</v>
      </c>
      <c r="U43" s="2">
        <f t="shared" si="32"/>
        <v>0</v>
      </c>
      <c r="V43" s="2">
        <f t="shared" si="32"/>
        <v>192</v>
      </c>
      <c r="W43" s="2">
        <f t="shared" si="32"/>
        <v>663</v>
      </c>
      <c r="X43" s="2">
        <f t="shared" si="32"/>
        <v>320</v>
      </c>
      <c r="Y43" s="2">
        <f t="shared" si="32"/>
        <v>338</v>
      </c>
      <c r="Z43" s="2">
        <f t="shared" si="32"/>
        <v>0</v>
      </c>
      <c r="AA43" s="1">
        <f t="shared" ref="AA43" si="33">Q43+S43+U43+W43+Y43</f>
        <v>5407</v>
      </c>
      <c r="AB43" s="14">
        <f t="shared" ref="AB43" si="34">R43+T43+V43+X43+Z43</f>
        <v>4159</v>
      </c>
      <c r="AC43" s="19">
        <f>AA43+AB43</f>
        <v>9566</v>
      </c>
      <c r="AE43" s="4" t="s">
        <v>16</v>
      </c>
      <c r="AF43" s="2">
        <f t="shared" ref="AF43:AO43" si="35">IFERROR(B43/Q43, "N.A.")</f>
        <v>3971.3928571428573</v>
      </c>
      <c r="AG43" s="2">
        <f t="shared" si="35"/>
        <v>5381.8042226487514</v>
      </c>
      <c r="AH43" s="2">
        <f t="shared" si="35"/>
        <v>4099.6116504854372</v>
      </c>
      <c r="AI43" s="2" t="str">
        <f t="shared" si="35"/>
        <v>N.A.</v>
      </c>
      <c r="AJ43" s="2" t="str">
        <f t="shared" si="35"/>
        <v>N.A.</v>
      </c>
      <c r="AK43" s="2">
        <f t="shared" si="35"/>
        <v>10000</v>
      </c>
      <c r="AL43" s="2">
        <f t="shared" si="35"/>
        <v>3466.968325791855</v>
      </c>
      <c r="AM43" s="2">
        <f t="shared" si="35"/>
        <v>3027.8125</v>
      </c>
      <c r="AN43" s="2">
        <f t="shared" si="35"/>
        <v>0</v>
      </c>
      <c r="AO43" s="2" t="str">
        <f t="shared" si="35"/>
        <v>N.A.</v>
      </c>
      <c r="AP43" s="16">
        <f t="shared" ref="AP43" si="36">IFERROR(L43/AA43, "N.A.")</f>
        <v>3666.1679304605141</v>
      </c>
      <c r="AQ43" s="17">
        <f t="shared" ref="AQ43" si="37">IFERROR(M43/AB43, "N.A.")</f>
        <v>5413.8831449867748</v>
      </c>
      <c r="AR43" s="15">
        <f t="shared" ref="AR43" si="38">IFERROR(N43/AC43, "N.A.")</f>
        <v>4426.0202801588957</v>
      </c>
    </row>
    <row r="44" spans="1:44" ht="15" customHeight="1" thickBot="1" x14ac:dyDescent="0.3">
      <c r="A44" s="5" t="s">
        <v>0</v>
      </c>
      <c r="B44" s="47">
        <f>B43+C43</f>
        <v>36307290</v>
      </c>
      <c r="C44" s="48"/>
      <c r="D44" s="47">
        <f>D43+E43</f>
        <v>844520</v>
      </c>
      <c r="E44" s="48"/>
      <c r="F44" s="47">
        <f>F43+G43</f>
        <v>1920000</v>
      </c>
      <c r="G44" s="48"/>
      <c r="H44" s="47">
        <f>H43+I43</f>
        <v>3267500</v>
      </c>
      <c r="I44" s="48"/>
      <c r="J44" s="47">
        <f>J43+K43</f>
        <v>0</v>
      </c>
      <c r="K44" s="48"/>
      <c r="L44" s="47">
        <f>L43+M43</f>
        <v>42339310</v>
      </c>
      <c r="M44" s="51"/>
      <c r="N44" s="20">
        <f>B44+D44+F44+H44+J44</f>
        <v>42339310</v>
      </c>
      <c r="P44" s="5" t="s">
        <v>0</v>
      </c>
      <c r="Q44" s="47">
        <f>Q43+R43</f>
        <v>7847</v>
      </c>
      <c r="R44" s="48"/>
      <c r="S44" s="47">
        <f>S43+T43</f>
        <v>206</v>
      </c>
      <c r="T44" s="48"/>
      <c r="U44" s="47">
        <f>U43+V43</f>
        <v>192</v>
      </c>
      <c r="V44" s="48"/>
      <c r="W44" s="47">
        <f>W43+X43</f>
        <v>983</v>
      </c>
      <c r="X44" s="48"/>
      <c r="Y44" s="47">
        <f>Y43+Z43</f>
        <v>338</v>
      </c>
      <c r="Z44" s="48"/>
      <c r="AA44" s="47">
        <f>AA43+AB43</f>
        <v>9566</v>
      </c>
      <c r="AB44" s="51"/>
      <c r="AC44" s="20">
        <f>Q44+S44+U44+W44+Y44</f>
        <v>9566</v>
      </c>
      <c r="AE44" s="5" t="s">
        <v>0</v>
      </c>
      <c r="AF44" s="49">
        <f>IFERROR(B44/Q44,"N.A.")</f>
        <v>4626.9007263922522</v>
      </c>
      <c r="AG44" s="50"/>
      <c r="AH44" s="49">
        <f>IFERROR(D44/S44,"N.A.")</f>
        <v>4099.6116504854372</v>
      </c>
      <c r="AI44" s="50"/>
      <c r="AJ44" s="49">
        <f>IFERROR(F44/U44,"N.A.")</f>
        <v>10000</v>
      </c>
      <c r="AK44" s="50"/>
      <c r="AL44" s="49">
        <f>IFERROR(H44/W44,"N.A.")</f>
        <v>3324.0081383519837</v>
      </c>
      <c r="AM44" s="50"/>
      <c r="AN44" s="49">
        <f>IFERROR(J44/Y44,"N.A.")</f>
        <v>0</v>
      </c>
      <c r="AO44" s="50"/>
      <c r="AP44" s="49">
        <f>IFERROR(L44/AA44,"N.A.")</f>
        <v>4426.0202801588957</v>
      </c>
      <c r="AQ44" s="50"/>
      <c r="AR44" s="18">
        <f>IFERROR(N44/AC44, "N.A.")</f>
        <v>4426.0202801588957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37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1" t="s">
        <v>31</v>
      </c>
      <c r="P10" s="11" t="s">
        <v>28</v>
      </c>
      <c r="AE10" s="11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2" t="s">
        <v>10</v>
      </c>
      <c r="C14" s="13" t="s">
        <v>11</v>
      </c>
      <c r="D14" s="12" t="s">
        <v>10</v>
      </c>
      <c r="E14" s="13" t="s">
        <v>11</v>
      </c>
      <c r="F14" s="12" t="s">
        <v>10</v>
      </c>
      <c r="G14" s="13" t="s">
        <v>11</v>
      </c>
      <c r="H14" s="12" t="s">
        <v>10</v>
      </c>
      <c r="I14" s="13" t="s">
        <v>11</v>
      </c>
      <c r="J14" s="12" t="s">
        <v>10</v>
      </c>
      <c r="K14" s="13" t="s">
        <v>11</v>
      </c>
      <c r="L14" s="12" t="s">
        <v>10</v>
      </c>
      <c r="M14" s="13" t="s">
        <v>11</v>
      </c>
      <c r="N14" s="31"/>
      <c r="P14" s="31"/>
      <c r="Q14" s="12" t="s">
        <v>10</v>
      </c>
      <c r="R14" s="13" t="s">
        <v>11</v>
      </c>
      <c r="S14" s="12" t="s">
        <v>10</v>
      </c>
      <c r="T14" s="13" t="s">
        <v>11</v>
      </c>
      <c r="U14" s="12" t="s">
        <v>10</v>
      </c>
      <c r="V14" s="13" t="s">
        <v>11</v>
      </c>
      <c r="W14" s="12" t="s">
        <v>10</v>
      </c>
      <c r="X14" s="13" t="s">
        <v>11</v>
      </c>
      <c r="Y14" s="12" t="s">
        <v>10</v>
      </c>
      <c r="Z14" s="13" t="s">
        <v>11</v>
      </c>
      <c r="AA14" s="12" t="s">
        <v>10</v>
      </c>
      <c r="AB14" s="13" t="s">
        <v>11</v>
      </c>
      <c r="AC14" s="31"/>
      <c r="AE14" s="31"/>
      <c r="AF14" s="12" t="s">
        <v>10</v>
      </c>
      <c r="AG14" s="13" t="s">
        <v>11</v>
      </c>
      <c r="AH14" s="12" t="s">
        <v>10</v>
      </c>
      <c r="AI14" s="13" t="s">
        <v>11</v>
      </c>
      <c r="AJ14" s="12" t="s">
        <v>10</v>
      </c>
      <c r="AK14" s="13" t="s">
        <v>11</v>
      </c>
      <c r="AL14" s="12" t="s">
        <v>10</v>
      </c>
      <c r="AM14" s="13" t="s">
        <v>11</v>
      </c>
      <c r="AN14" s="12" t="s">
        <v>10</v>
      </c>
      <c r="AO14" s="13" t="s">
        <v>11</v>
      </c>
      <c r="AP14" s="12" t="s">
        <v>10</v>
      </c>
      <c r="AQ14" s="13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4">
        <f t="shared" si="0"/>
        <v>0</v>
      </c>
      <c r="N15" s="15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4">
        <f t="shared" si="1"/>
        <v>0</v>
      </c>
      <c r="AC15" s="15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6" t="str">
        <f t="shared" si="2"/>
        <v>N.A.</v>
      </c>
      <c r="AQ15" s="17" t="str">
        <f t="shared" si="2"/>
        <v>N.A.</v>
      </c>
      <c r="AR15" s="15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5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4">
        <f t="shared" si="1"/>
        <v>0</v>
      </c>
      <c r="AC16" s="15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 t="str">
        <f t="shared" si="2"/>
        <v>N.A.</v>
      </c>
      <c r="AQ16" s="17" t="str">
        <f t="shared" si="2"/>
        <v>N.A.</v>
      </c>
      <c r="AR16" s="15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4">
        <f t="shared" si="0"/>
        <v>0</v>
      </c>
      <c r="N17" s="15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4">
        <f t="shared" si="1"/>
        <v>0</v>
      </c>
      <c r="AC17" s="15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6" t="str">
        <f t="shared" si="2"/>
        <v>N.A.</v>
      </c>
      <c r="AQ17" s="17" t="str">
        <f t="shared" si="2"/>
        <v>N.A.</v>
      </c>
      <c r="AR17" s="15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5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4">
        <f t="shared" si="1"/>
        <v>0</v>
      </c>
      <c r="AC18" s="19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 t="str">
        <f t="shared" si="2"/>
        <v>N.A.</v>
      </c>
      <c r="AQ18" s="17" t="str">
        <f t="shared" si="2"/>
        <v>N.A.</v>
      </c>
      <c r="AR18" s="15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4">
        <f t="shared" ref="M19" si="4">C19+E19+G19+I19+K19</f>
        <v>0</v>
      </c>
      <c r="N19" s="19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4">
        <f t="shared" ref="AB19" si="6">R19+T19+V19+X19+Z19</f>
        <v>0</v>
      </c>
      <c r="AC19" s="15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6" t="str">
        <f t="shared" ref="AP19" si="8">IFERROR(L19/AA19, "N.A.")</f>
        <v>N.A.</v>
      </c>
      <c r="AQ19" s="17" t="str">
        <f t="shared" ref="AQ19" si="9">IFERROR(M19/AB19, "N.A.")</f>
        <v>N.A.</v>
      </c>
      <c r="AR19" s="15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7">
        <f>B19+C19</f>
        <v>0</v>
      </c>
      <c r="C20" s="48"/>
      <c r="D20" s="47">
        <f>D19+E19</f>
        <v>0</v>
      </c>
      <c r="E20" s="48"/>
      <c r="F20" s="47">
        <f>F19+G19</f>
        <v>0</v>
      </c>
      <c r="G20" s="48"/>
      <c r="H20" s="47">
        <f>H19+I19</f>
        <v>0</v>
      </c>
      <c r="I20" s="48"/>
      <c r="J20" s="47">
        <f>J19+K19</f>
        <v>0</v>
      </c>
      <c r="K20" s="48"/>
      <c r="L20" s="47">
        <f>L19+M19</f>
        <v>0</v>
      </c>
      <c r="M20" s="51"/>
      <c r="N20" s="20">
        <f>B20+D20+F20+H20+J20</f>
        <v>0</v>
      </c>
      <c r="P20" s="5" t="s">
        <v>0</v>
      </c>
      <c r="Q20" s="47">
        <f>Q19+R19</f>
        <v>0</v>
      </c>
      <c r="R20" s="48"/>
      <c r="S20" s="47">
        <f>S19+T19</f>
        <v>0</v>
      </c>
      <c r="T20" s="48"/>
      <c r="U20" s="47">
        <f>U19+V19</f>
        <v>0</v>
      </c>
      <c r="V20" s="48"/>
      <c r="W20" s="47">
        <f>W19+X19</f>
        <v>0</v>
      </c>
      <c r="X20" s="48"/>
      <c r="Y20" s="47">
        <f>Y19+Z19</f>
        <v>0</v>
      </c>
      <c r="Z20" s="48"/>
      <c r="AA20" s="47">
        <f>AA19+AB19</f>
        <v>0</v>
      </c>
      <c r="AB20" s="48"/>
      <c r="AC20" s="21">
        <f>Q20+S20+U20+W20+Y20</f>
        <v>0</v>
      </c>
      <c r="AE20" s="5" t="s">
        <v>0</v>
      </c>
      <c r="AF20" s="49" t="str">
        <f>IFERROR(B20/Q20,"N.A.")</f>
        <v>N.A.</v>
      </c>
      <c r="AG20" s="50"/>
      <c r="AH20" s="49" t="str">
        <f>IFERROR(D20/S20,"N.A.")</f>
        <v>N.A.</v>
      </c>
      <c r="AI20" s="50"/>
      <c r="AJ20" s="49" t="str">
        <f>IFERROR(F20/U20,"N.A.")</f>
        <v>N.A.</v>
      </c>
      <c r="AK20" s="50"/>
      <c r="AL20" s="49" t="str">
        <f>IFERROR(H20/W20,"N.A.")</f>
        <v>N.A.</v>
      </c>
      <c r="AM20" s="50"/>
      <c r="AN20" s="49" t="str">
        <f>IFERROR(J20/Y20,"N.A.")</f>
        <v>N.A.</v>
      </c>
      <c r="AO20" s="50"/>
      <c r="AP20" s="49" t="str">
        <f>IFERROR(L20/AA20,"N.A.")</f>
        <v>N.A.</v>
      </c>
      <c r="AQ20" s="50"/>
      <c r="AR20" s="18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1" t="s">
        <v>32</v>
      </c>
      <c r="P22" s="11" t="s">
        <v>29</v>
      </c>
      <c r="AE22" s="11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2" t="s">
        <v>10</v>
      </c>
      <c r="C26" s="13" t="s">
        <v>11</v>
      </c>
      <c r="D26" s="12" t="s">
        <v>10</v>
      </c>
      <c r="E26" s="13" t="s">
        <v>11</v>
      </c>
      <c r="F26" s="12" t="s">
        <v>10</v>
      </c>
      <c r="G26" s="13" t="s">
        <v>11</v>
      </c>
      <c r="H26" s="12" t="s">
        <v>10</v>
      </c>
      <c r="I26" s="13" t="s">
        <v>11</v>
      </c>
      <c r="J26" s="12" t="s">
        <v>10</v>
      </c>
      <c r="K26" s="13" t="s">
        <v>11</v>
      </c>
      <c r="L26" s="12" t="s">
        <v>10</v>
      </c>
      <c r="M26" s="13" t="s">
        <v>11</v>
      </c>
      <c r="N26" s="31"/>
      <c r="P26" s="31"/>
      <c r="Q26" s="12" t="s">
        <v>10</v>
      </c>
      <c r="R26" s="13" t="s">
        <v>11</v>
      </c>
      <c r="S26" s="12" t="s">
        <v>10</v>
      </c>
      <c r="T26" s="13" t="s">
        <v>11</v>
      </c>
      <c r="U26" s="12" t="s">
        <v>10</v>
      </c>
      <c r="V26" s="13" t="s">
        <v>11</v>
      </c>
      <c r="W26" s="12" t="s">
        <v>10</v>
      </c>
      <c r="X26" s="13" t="s">
        <v>11</v>
      </c>
      <c r="Y26" s="12" t="s">
        <v>10</v>
      </c>
      <c r="Z26" s="13" t="s">
        <v>11</v>
      </c>
      <c r="AA26" s="12" t="s">
        <v>10</v>
      </c>
      <c r="AB26" s="13" t="s">
        <v>11</v>
      </c>
      <c r="AC26" s="31"/>
      <c r="AE26" s="31"/>
      <c r="AF26" s="12" t="s">
        <v>10</v>
      </c>
      <c r="AG26" s="13" t="s">
        <v>11</v>
      </c>
      <c r="AH26" s="12" t="s">
        <v>10</v>
      </c>
      <c r="AI26" s="13" t="s">
        <v>11</v>
      </c>
      <c r="AJ26" s="12" t="s">
        <v>10</v>
      </c>
      <c r="AK26" s="13" t="s">
        <v>11</v>
      </c>
      <c r="AL26" s="12" t="s">
        <v>10</v>
      </c>
      <c r="AM26" s="13" t="s">
        <v>11</v>
      </c>
      <c r="AN26" s="12" t="s">
        <v>10</v>
      </c>
      <c r="AO26" s="13" t="s">
        <v>11</v>
      </c>
      <c r="AP26" s="12" t="s">
        <v>10</v>
      </c>
      <c r="AQ26" s="13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4">
        <f t="shared" si="11"/>
        <v>0</v>
      </c>
      <c r="N27" s="15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4">
        <f t="shared" si="12"/>
        <v>0</v>
      </c>
      <c r="AC27" s="15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 t="str">
        <f t="shared" si="13"/>
        <v>N.A.</v>
      </c>
      <c r="AQ27" s="17" t="str">
        <f t="shared" si="13"/>
        <v>N.A.</v>
      </c>
      <c r="AR27" s="15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5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4">
        <f t="shared" si="12"/>
        <v>0</v>
      </c>
      <c r="AC28" s="15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5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4">
        <f t="shared" si="11"/>
        <v>0</v>
      </c>
      <c r="N29" s="15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4">
        <f t="shared" si="12"/>
        <v>0</v>
      </c>
      <c r="AC29" s="15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6" t="str">
        <f t="shared" si="13"/>
        <v>N.A.</v>
      </c>
      <c r="AQ29" s="17" t="str">
        <f t="shared" si="13"/>
        <v>N.A.</v>
      </c>
      <c r="AR29" s="15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4">
        <f t="shared" si="11"/>
        <v>0</v>
      </c>
      <c r="N30" s="15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4">
        <f t="shared" si="12"/>
        <v>0</v>
      </c>
      <c r="AC30" s="19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 t="str">
        <f t="shared" si="13"/>
        <v>N.A.</v>
      </c>
      <c r="AQ30" s="17" t="str">
        <f t="shared" si="13"/>
        <v>N.A.</v>
      </c>
      <c r="AR30" s="15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4">
        <f t="shared" ref="M31" si="15">C31+E31+G31+I31+K31</f>
        <v>0</v>
      </c>
      <c r="N31" s="19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4">
        <f t="shared" ref="AB31" si="17">R31+T31+V31+X31+Z31</f>
        <v>0</v>
      </c>
      <c r="AC31" s="15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6" t="str">
        <f t="shared" ref="AP31" si="19">IFERROR(L31/AA31, "N.A.")</f>
        <v>N.A.</v>
      </c>
      <c r="AQ31" s="17" t="str">
        <f t="shared" ref="AQ31" si="20">IFERROR(M31/AB31, "N.A.")</f>
        <v>N.A.</v>
      </c>
      <c r="AR31" s="15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7">
        <f>B31+C31</f>
        <v>0</v>
      </c>
      <c r="C32" s="48"/>
      <c r="D32" s="47">
        <f>D31+E31</f>
        <v>0</v>
      </c>
      <c r="E32" s="48"/>
      <c r="F32" s="47">
        <f>F31+G31</f>
        <v>0</v>
      </c>
      <c r="G32" s="48"/>
      <c r="H32" s="47">
        <f>H31+I31</f>
        <v>0</v>
      </c>
      <c r="I32" s="48"/>
      <c r="J32" s="47">
        <f>J31+K31</f>
        <v>0</v>
      </c>
      <c r="K32" s="48"/>
      <c r="L32" s="47">
        <f>L31+M31</f>
        <v>0</v>
      </c>
      <c r="M32" s="51"/>
      <c r="N32" s="20">
        <f>B32+D32+F32+H32+J32</f>
        <v>0</v>
      </c>
      <c r="P32" s="5" t="s">
        <v>0</v>
      </c>
      <c r="Q32" s="47">
        <f>Q31+R31</f>
        <v>0</v>
      </c>
      <c r="R32" s="48"/>
      <c r="S32" s="47">
        <f>S31+T31</f>
        <v>0</v>
      </c>
      <c r="T32" s="48"/>
      <c r="U32" s="47">
        <f>U31+V31</f>
        <v>0</v>
      </c>
      <c r="V32" s="48"/>
      <c r="W32" s="47">
        <f>W31+X31</f>
        <v>0</v>
      </c>
      <c r="X32" s="48"/>
      <c r="Y32" s="47">
        <f>Y31+Z31</f>
        <v>0</v>
      </c>
      <c r="Z32" s="48"/>
      <c r="AA32" s="47">
        <f>AA31+AB31</f>
        <v>0</v>
      </c>
      <c r="AB32" s="48"/>
      <c r="AC32" s="21">
        <f>Q32+S32+U32+W32+Y32</f>
        <v>0</v>
      </c>
      <c r="AE32" s="5" t="s">
        <v>0</v>
      </c>
      <c r="AF32" s="49" t="str">
        <f>IFERROR(B32/Q32,"N.A.")</f>
        <v>N.A.</v>
      </c>
      <c r="AG32" s="50"/>
      <c r="AH32" s="49" t="str">
        <f>IFERROR(D32/S32,"N.A.")</f>
        <v>N.A.</v>
      </c>
      <c r="AI32" s="50"/>
      <c r="AJ32" s="49" t="str">
        <f>IFERROR(F32/U32,"N.A.")</f>
        <v>N.A.</v>
      </c>
      <c r="AK32" s="50"/>
      <c r="AL32" s="49" t="str">
        <f>IFERROR(H32/W32,"N.A.")</f>
        <v>N.A.</v>
      </c>
      <c r="AM32" s="50"/>
      <c r="AN32" s="49" t="str">
        <f>IFERROR(J32/Y32,"N.A.")</f>
        <v>N.A.</v>
      </c>
      <c r="AO32" s="50"/>
      <c r="AP32" s="49" t="str">
        <f>IFERROR(L32/AA32,"N.A.")</f>
        <v>N.A.</v>
      </c>
      <c r="AQ32" s="50"/>
      <c r="AR32" s="18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1" t="s">
        <v>33</v>
      </c>
      <c r="P34" s="11" t="s">
        <v>30</v>
      </c>
      <c r="AE34" s="11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2" t="s">
        <v>10</v>
      </c>
      <c r="C38" s="13" t="s">
        <v>11</v>
      </c>
      <c r="D38" s="12" t="s">
        <v>10</v>
      </c>
      <c r="E38" s="13" t="s">
        <v>11</v>
      </c>
      <c r="F38" s="12" t="s">
        <v>10</v>
      </c>
      <c r="G38" s="13" t="s">
        <v>11</v>
      </c>
      <c r="H38" s="12" t="s">
        <v>10</v>
      </c>
      <c r="I38" s="13" t="s">
        <v>11</v>
      </c>
      <c r="J38" s="12" t="s">
        <v>10</v>
      </c>
      <c r="K38" s="13" t="s">
        <v>11</v>
      </c>
      <c r="L38" s="12" t="s">
        <v>10</v>
      </c>
      <c r="M38" s="13" t="s">
        <v>11</v>
      </c>
      <c r="N38" s="31"/>
      <c r="P38" s="31"/>
      <c r="Q38" s="12" t="s">
        <v>10</v>
      </c>
      <c r="R38" s="13" t="s">
        <v>11</v>
      </c>
      <c r="S38" s="12" t="s">
        <v>10</v>
      </c>
      <c r="T38" s="13" t="s">
        <v>11</v>
      </c>
      <c r="U38" s="12" t="s">
        <v>10</v>
      </c>
      <c r="V38" s="13" t="s">
        <v>11</v>
      </c>
      <c r="W38" s="12" t="s">
        <v>10</v>
      </c>
      <c r="X38" s="13" t="s">
        <v>11</v>
      </c>
      <c r="Y38" s="12" t="s">
        <v>10</v>
      </c>
      <c r="Z38" s="13" t="s">
        <v>11</v>
      </c>
      <c r="AA38" s="12" t="s">
        <v>10</v>
      </c>
      <c r="AB38" s="13" t="s">
        <v>11</v>
      </c>
      <c r="AC38" s="31"/>
      <c r="AE38" s="31"/>
      <c r="AF38" s="12" t="s">
        <v>10</v>
      </c>
      <c r="AG38" s="13" t="s">
        <v>11</v>
      </c>
      <c r="AH38" s="12" t="s">
        <v>10</v>
      </c>
      <c r="AI38" s="13" t="s">
        <v>11</v>
      </c>
      <c r="AJ38" s="12" t="s">
        <v>10</v>
      </c>
      <c r="AK38" s="13" t="s">
        <v>11</v>
      </c>
      <c r="AL38" s="12" t="s">
        <v>10</v>
      </c>
      <c r="AM38" s="13" t="s">
        <v>11</v>
      </c>
      <c r="AN38" s="12" t="s">
        <v>10</v>
      </c>
      <c r="AO38" s="13" t="s">
        <v>11</v>
      </c>
      <c r="AP38" s="12" t="s">
        <v>10</v>
      </c>
      <c r="AQ38" s="13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4">
        <f t="shared" si="22"/>
        <v>0</v>
      </c>
      <c r="N39" s="15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4">
        <f t="shared" si="23"/>
        <v>0</v>
      </c>
      <c r="AC39" s="15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6" t="str">
        <f t="shared" si="24"/>
        <v>N.A.</v>
      </c>
      <c r="AQ39" s="17" t="str">
        <f t="shared" si="24"/>
        <v>N.A.</v>
      </c>
      <c r="AR39" s="15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4">
        <f t="shared" si="22"/>
        <v>0</v>
      </c>
      <c r="N40" s="15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4">
        <f t="shared" si="23"/>
        <v>0</v>
      </c>
      <c r="AC40" s="15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 t="str">
        <f t="shared" si="24"/>
        <v>N.A.</v>
      </c>
      <c r="AQ40" s="17" t="str">
        <f t="shared" si="24"/>
        <v>N.A.</v>
      </c>
      <c r="AR40" s="15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4">
        <f t="shared" si="22"/>
        <v>0</v>
      </c>
      <c r="N41" s="15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4">
        <f t="shared" si="23"/>
        <v>0</v>
      </c>
      <c r="AC41" s="15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6" t="str">
        <f t="shared" si="24"/>
        <v>N.A.</v>
      </c>
      <c r="AQ41" s="17" t="str">
        <f t="shared" si="24"/>
        <v>N.A.</v>
      </c>
      <c r="AR41" s="15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5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4">
        <f t="shared" si="23"/>
        <v>0</v>
      </c>
      <c r="AC42" s="15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5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4">
        <f t="shared" ref="M43" si="26">C43+E43+G43+I43+K43</f>
        <v>0</v>
      </c>
      <c r="N43" s="19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4">
        <f t="shared" ref="AB43" si="28">R43+T43+V43+X43+Z43</f>
        <v>0</v>
      </c>
      <c r="AC43" s="19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6" t="str">
        <f t="shared" ref="AP43" si="30">IFERROR(L43/AA43, "N.A.")</f>
        <v>N.A.</v>
      </c>
      <c r="AQ43" s="17" t="str">
        <f t="shared" ref="AQ43" si="31">IFERROR(M43/AB43, "N.A.")</f>
        <v>N.A.</v>
      </c>
      <c r="AR43" s="15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7">
        <f>B43+C43</f>
        <v>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0</v>
      </c>
      <c r="I44" s="48"/>
      <c r="J44" s="47">
        <f>J43+K43</f>
        <v>0</v>
      </c>
      <c r="K44" s="48"/>
      <c r="L44" s="47">
        <f>L43+M43</f>
        <v>0</v>
      </c>
      <c r="M44" s="51"/>
      <c r="N44" s="20">
        <f>B44+D44+F44+H44+J44</f>
        <v>0</v>
      </c>
      <c r="P44" s="5" t="s">
        <v>0</v>
      </c>
      <c r="Q44" s="47">
        <f>Q43+R43</f>
        <v>0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0</v>
      </c>
      <c r="X44" s="48"/>
      <c r="Y44" s="47">
        <f>Y43+Z43</f>
        <v>0</v>
      </c>
      <c r="Z44" s="48"/>
      <c r="AA44" s="47">
        <f>AA43+AB43</f>
        <v>0</v>
      </c>
      <c r="AB44" s="51"/>
      <c r="AC44" s="20">
        <f>Q44+S44+U44+W44+Y44</f>
        <v>0</v>
      </c>
      <c r="AE44" s="5" t="s">
        <v>0</v>
      </c>
      <c r="AF44" s="49" t="str">
        <f>IFERROR(B44/Q44,"N.A.")</f>
        <v>N.A.</v>
      </c>
      <c r="AG44" s="50"/>
      <c r="AH44" s="49" t="str">
        <f>IFERROR(D44/S44,"N.A.")</f>
        <v>N.A.</v>
      </c>
      <c r="AI44" s="50"/>
      <c r="AJ44" s="49" t="str">
        <f>IFERROR(F44/U44,"N.A.")</f>
        <v>N.A.</v>
      </c>
      <c r="AK44" s="50"/>
      <c r="AL44" s="49" t="str">
        <f>IFERROR(H44/W44,"N.A.")</f>
        <v>N.A.</v>
      </c>
      <c r="AM44" s="50"/>
      <c r="AN44" s="49" t="str">
        <f>IFERROR(J44/Y44,"N.A.")</f>
        <v>N.A.</v>
      </c>
      <c r="AO44" s="50"/>
      <c r="AP44" s="49" t="str">
        <f>IFERROR(L44/AA44,"N.A.")</f>
        <v>N.A.</v>
      </c>
      <c r="AQ44" s="50"/>
      <c r="AR44" s="18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37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1" t="s">
        <v>31</v>
      </c>
      <c r="P10" s="11" t="s">
        <v>28</v>
      </c>
      <c r="AE10" s="11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2" t="s">
        <v>10</v>
      </c>
      <c r="C14" s="13" t="s">
        <v>11</v>
      </c>
      <c r="D14" s="12" t="s">
        <v>10</v>
      </c>
      <c r="E14" s="13" t="s">
        <v>11</v>
      </c>
      <c r="F14" s="12" t="s">
        <v>10</v>
      </c>
      <c r="G14" s="13" t="s">
        <v>11</v>
      </c>
      <c r="H14" s="12" t="s">
        <v>10</v>
      </c>
      <c r="I14" s="13" t="s">
        <v>11</v>
      </c>
      <c r="J14" s="12" t="s">
        <v>10</v>
      </c>
      <c r="K14" s="13" t="s">
        <v>11</v>
      </c>
      <c r="L14" s="12" t="s">
        <v>10</v>
      </c>
      <c r="M14" s="13" t="s">
        <v>11</v>
      </c>
      <c r="N14" s="31"/>
      <c r="P14" s="31"/>
      <c r="Q14" s="12" t="s">
        <v>10</v>
      </c>
      <c r="R14" s="13" t="s">
        <v>11</v>
      </c>
      <c r="S14" s="12" t="s">
        <v>10</v>
      </c>
      <c r="T14" s="13" t="s">
        <v>11</v>
      </c>
      <c r="U14" s="12" t="s">
        <v>10</v>
      </c>
      <c r="V14" s="13" t="s">
        <v>11</v>
      </c>
      <c r="W14" s="12" t="s">
        <v>10</v>
      </c>
      <c r="X14" s="13" t="s">
        <v>11</v>
      </c>
      <c r="Y14" s="12" t="s">
        <v>10</v>
      </c>
      <c r="Z14" s="13" t="s">
        <v>11</v>
      </c>
      <c r="AA14" s="12" t="s">
        <v>10</v>
      </c>
      <c r="AB14" s="13" t="s">
        <v>11</v>
      </c>
      <c r="AC14" s="31"/>
      <c r="AE14" s="31"/>
      <c r="AF14" s="12" t="s">
        <v>10</v>
      </c>
      <c r="AG14" s="13" t="s">
        <v>11</v>
      </c>
      <c r="AH14" s="12" t="s">
        <v>10</v>
      </c>
      <c r="AI14" s="13" t="s">
        <v>11</v>
      </c>
      <c r="AJ14" s="12" t="s">
        <v>10</v>
      </c>
      <c r="AK14" s="13" t="s">
        <v>11</v>
      </c>
      <c r="AL14" s="12" t="s">
        <v>10</v>
      </c>
      <c r="AM14" s="13" t="s">
        <v>11</v>
      </c>
      <c r="AN14" s="12" t="s">
        <v>10</v>
      </c>
      <c r="AO14" s="13" t="s">
        <v>11</v>
      </c>
      <c r="AP14" s="12" t="s">
        <v>10</v>
      </c>
      <c r="AQ14" s="13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4">
        <f t="shared" si="0"/>
        <v>0</v>
      </c>
      <c r="N15" s="15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4">
        <f t="shared" ref="AB15:AB18" si="2">R15+T15+V15+X15+Z15</f>
        <v>0</v>
      </c>
      <c r="AC15" s="15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6" t="str">
        <f t="shared" si="3"/>
        <v>N.A.</v>
      </c>
      <c r="AQ15" s="17" t="str">
        <f t="shared" si="3"/>
        <v>N.A.</v>
      </c>
      <c r="AR15" s="15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5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4">
        <f t="shared" si="2"/>
        <v>0</v>
      </c>
      <c r="AC16" s="15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6" t="str">
        <f t="shared" si="3"/>
        <v>N.A.</v>
      </c>
      <c r="AQ16" s="17" t="str">
        <f t="shared" si="3"/>
        <v>N.A.</v>
      </c>
      <c r="AR16" s="15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4">
        <f t="shared" si="0"/>
        <v>0</v>
      </c>
      <c r="N17" s="15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4">
        <f t="shared" si="2"/>
        <v>0</v>
      </c>
      <c r="AC17" s="15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6" t="str">
        <f t="shared" si="3"/>
        <v>N.A.</v>
      </c>
      <c r="AQ17" s="17" t="str">
        <f t="shared" si="3"/>
        <v>N.A.</v>
      </c>
      <c r="AR17" s="15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5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4">
        <f t="shared" si="2"/>
        <v>0</v>
      </c>
      <c r="AC18" s="19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6" t="str">
        <f t="shared" si="3"/>
        <v>N.A.</v>
      </c>
      <c r="AQ18" s="17" t="str">
        <f t="shared" si="3"/>
        <v>N.A.</v>
      </c>
      <c r="AR18" s="15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4">
        <f t="shared" ref="M19" si="5">C19+E19+G19+I19+K19</f>
        <v>0</v>
      </c>
      <c r="N19" s="19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4">
        <f t="shared" ref="AB19" si="7">R19+T19+V19+X19+Z19</f>
        <v>0</v>
      </c>
      <c r="AC19" s="15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6" t="str">
        <f t="shared" ref="AP19" si="9">IFERROR(L19/AA19, "N.A.")</f>
        <v>N.A.</v>
      </c>
      <c r="AQ19" s="17" t="str">
        <f t="shared" ref="AQ19" si="10">IFERROR(M19/AB19, "N.A.")</f>
        <v>N.A.</v>
      </c>
      <c r="AR19" s="15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7">
        <f>B19+C19</f>
        <v>0</v>
      </c>
      <c r="C20" s="48"/>
      <c r="D20" s="47">
        <f>D19+E19</f>
        <v>0</v>
      </c>
      <c r="E20" s="48"/>
      <c r="F20" s="47">
        <f>F19+G19</f>
        <v>0</v>
      </c>
      <c r="G20" s="48"/>
      <c r="H20" s="47">
        <f>H19+I19</f>
        <v>0</v>
      </c>
      <c r="I20" s="48"/>
      <c r="J20" s="47">
        <f>J19+K19</f>
        <v>0</v>
      </c>
      <c r="K20" s="48"/>
      <c r="L20" s="47">
        <f>L19+M19</f>
        <v>0</v>
      </c>
      <c r="M20" s="51"/>
      <c r="N20" s="20">
        <f>B20+D20+F20+H20+J20</f>
        <v>0</v>
      </c>
      <c r="P20" s="5" t="s">
        <v>0</v>
      </c>
      <c r="Q20" s="47">
        <f>Q19+R19</f>
        <v>0</v>
      </c>
      <c r="R20" s="48"/>
      <c r="S20" s="47">
        <f>S19+T19</f>
        <v>0</v>
      </c>
      <c r="T20" s="48"/>
      <c r="U20" s="47">
        <f>U19+V19</f>
        <v>0</v>
      </c>
      <c r="V20" s="48"/>
      <c r="W20" s="47">
        <f>W19+X19</f>
        <v>0</v>
      </c>
      <c r="X20" s="48"/>
      <c r="Y20" s="47">
        <f>Y19+Z19</f>
        <v>0</v>
      </c>
      <c r="Z20" s="48"/>
      <c r="AA20" s="47">
        <f>AA19+AB19</f>
        <v>0</v>
      </c>
      <c r="AB20" s="48"/>
      <c r="AC20" s="21">
        <f>Q20+S20+U20+W20+Y20</f>
        <v>0</v>
      </c>
      <c r="AE20" s="5" t="s">
        <v>0</v>
      </c>
      <c r="AF20" s="49" t="str">
        <f>IFERROR(B20/Q20,"N.A.")</f>
        <v>N.A.</v>
      </c>
      <c r="AG20" s="50"/>
      <c r="AH20" s="49" t="str">
        <f>IFERROR(D20/S20,"N.A.")</f>
        <v>N.A.</v>
      </c>
      <c r="AI20" s="50"/>
      <c r="AJ20" s="49" t="str">
        <f>IFERROR(F20/U20,"N.A.")</f>
        <v>N.A.</v>
      </c>
      <c r="AK20" s="50"/>
      <c r="AL20" s="49" t="str">
        <f>IFERROR(H20/W20,"N.A.")</f>
        <v>N.A.</v>
      </c>
      <c r="AM20" s="50"/>
      <c r="AN20" s="49" t="str">
        <f>IFERROR(J20/Y20,"N.A.")</f>
        <v>N.A.</v>
      </c>
      <c r="AO20" s="50"/>
      <c r="AP20" s="49" t="str">
        <f>IFERROR(L20/AA20,"N.A.")</f>
        <v>N.A.</v>
      </c>
      <c r="AQ20" s="50"/>
      <c r="AR20" s="18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1" t="s">
        <v>32</v>
      </c>
      <c r="P22" s="11" t="s">
        <v>29</v>
      </c>
      <c r="AE22" s="11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2" t="s">
        <v>10</v>
      </c>
      <c r="C26" s="13" t="s">
        <v>11</v>
      </c>
      <c r="D26" s="12" t="s">
        <v>10</v>
      </c>
      <c r="E26" s="13" t="s">
        <v>11</v>
      </c>
      <c r="F26" s="12" t="s">
        <v>10</v>
      </c>
      <c r="G26" s="13" t="s">
        <v>11</v>
      </c>
      <c r="H26" s="12" t="s">
        <v>10</v>
      </c>
      <c r="I26" s="13" t="s">
        <v>11</v>
      </c>
      <c r="J26" s="12" t="s">
        <v>10</v>
      </c>
      <c r="K26" s="13" t="s">
        <v>11</v>
      </c>
      <c r="L26" s="12" t="s">
        <v>10</v>
      </c>
      <c r="M26" s="13" t="s">
        <v>11</v>
      </c>
      <c r="N26" s="31"/>
      <c r="P26" s="31"/>
      <c r="Q26" s="12" t="s">
        <v>10</v>
      </c>
      <c r="R26" s="13" t="s">
        <v>11</v>
      </c>
      <c r="S26" s="12" t="s">
        <v>10</v>
      </c>
      <c r="T26" s="13" t="s">
        <v>11</v>
      </c>
      <c r="U26" s="12" t="s">
        <v>10</v>
      </c>
      <c r="V26" s="13" t="s">
        <v>11</v>
      </c>
      <c r="W26" s="12" t="s">
        <v>10</v>
      </c>
      <c r="X26" s="13" t="s">
        <v>11</v>
      </c>
      <c r="Y26" s="12" t="s">
        <v>10</v>
      </c>
      <c r="Z26" s="13" t="s">
        <v>11</v>
      </c>
      <c r="AA26" s="12" t="s">
        <v>10</v>
      </c>
      <c r="AB26" s="13" t="s">
        <v>11</v>
      </c>
      <c r="AC26" s="31"/>
      <c r="AE26" s="31"/>
      <c r="AF26" s="12" t="s">
        <v>10</v>
      </c>
      <c r="AG26" s="13" t="s">
        <v>11</v>
      </c>
      <c r="AH26" s="12" t="s">
        <v>10</v>
      </c>
      <c r="AI26" s="13" t="s">
        <v>11</v>
      </c>
      <c r="AJ26" s="12" t="s">
        <v>10</v>
      </c>
      <c r="AK26" s="13" t="s">
        <v>11</v>
      </c>
      <c r="AL26" s="12" t="s">
        <v>10</v>
      </c>
      <c r="AM26" s="13" t="s">
        <v>11</v>
      </c>
      <c r="AN26" s="12" t="s">
        <v>10</v>
      </c>
      <c r="AO26" s="13" t="s">
        <v>11</v>
      </c>
      <c r="AP26" s="12" t="s">
        <v>10</v>
      </c>
      <c r="AQ26" s="13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4">
        <f t="shared" si="12"/>
        <v>0</v>
      </c>
      <c r="N27" s="15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4">
        <f t="shared" si="13"/>
        <v>0</v>
      </c>
      <c r="AC27" s="15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6" t="str">
        <f t="shared" si="14"/>
        <v>N.A.</v>
      </c>
      <c r="AQ27" s="17" t="str">
        <f t="shared" si="14"/>
        <v>N.A.</v>
      </c>
      <c r="AR27" s="15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4">
        <f t="shared" si="12"/>
        <v>0</v>
      </c>
      <c r="N28" s="15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4">
        <f t="shared" si="13"/>
        <v>0</v>
      </c>
      <c r="AC28" s="15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6" t="str">
        <f t="shared" si="14"/>
        <v>N.A.</v>
      </c>
      <c r="AQ28" s="17" t="str">
        <f t="shared" si="14"/>
        <v>N.A.</v>
      </c>
      <c r="AR28" s="15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4">
        <f t="shared" si="12"/>
        <v>0</v>
      </c>
      <c r="N29" s="15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4">
        <f t="shared" si="13"/>
        <v>0</v>
      </c>
      <c r="AC29" s="15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6" t="str">
        <f t="shared" si="14"/>
        <v>N.A.</v>
      </c>
      <c r="AQ29" s="17" t="str">
        <f t="shared" si="14"/>
        <v>N.A.</v>
      </c>
      <c r="AR29" s="15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4">
        <f t="shared" si="12"/>
        <v>0</v>
      </c>
      <c r="N30" s="15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4">
        <f t="shared" si="13"/>
        <v>0</v>
      </c>
      <c r="AC30" s="19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6" t="str">
        <f t="shared" si="14"/>
        <v>N.A.</v>
      </c>
      <c r="AQ30" s="17" t="str">
        <f t="shared" si="14"/>
        <v>N.A.</v>
      </c>
      <c r="AR30" s="15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4">
        <f t="shared" ref="M31" si="16">C31+E31+G31+I31+K31</f>
        <v>0</v>
      </c>
      <c r="N31" s="19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4">
        <f t="shared" ref="AB31" si="18">R31+T31+V31+X31+Z31</f>
        <v>0</v>
      </c>
      <c r="AC31" s="15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6" t="str">
        <f t="shared" ref="AP31" si="20">IFERROR(L31/AA31, "N.A.")</f>
        <v>N.A.</v>
      </c>
      <c r="AQ31" s="17" t="str">
        <f t="shared" ref="AQ31" si="21">IFERROR(M31/AB31, "N.A.")</f>
        <v>N.A.</v>
      </c>
      <c r="AR31" s="15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7">
        <f>B31+C31</f>
        <v>0</v>
      </c>
      <c r="C32" s="48"/>
      <c r="D32" s="47">
        <f>D31+E31</f>
        <v>0</v>
      </c>
      <c r="E32" s="48"/>
      <c r="F32" s="47">
        <f>F31+G31</f>
        <v>0</v>
      </c>
      <c r="G32" s="48"/>
      <c r="H32" s="47">
        <f>H31+I31</f>
        <v>0</v>
      </c>
      <c r="I32" s="48"/>
      <c r="J32" s="47">
        <f>J31+K31</f>
        <v>0</v>
      </c>
      <c r="K32" s="48"/>
      <c r="L32" s="47">
        <f>L31+M31</f>
        <v>0</v>
      </c>
      <c r="M32" s="51"/>
      <c r="N32" s="20">
        <f>B32+D32+F32+H32+J32</f>
        <v>0</v>
      </c>
      <c r="P32" s="5" t="s">
        <v>0</v>
      </c>
      <c r="Q32" s="47">
        <f>Q31+R31</f>
        <v>0</v>
      </c>
      <c r="R32" s="48"/>
      <c r="S32" s="47">
        <f>S31+T31</f>
        <v>0</v>
      </c>
      <c r="T32" s="48"/>
      <c r="U32" s="47">
        <f>U31+V31</f>
        <v>0</v>
      </c>
      <c r="V32" s="48"/>
      <c r="W32" s="47">
        <f>W31+X31</f>
        <v>0</v>
      </c>
      <c r="X32" s="48"/>
      <c r="Y32" s="47">
        <f>Y31+Z31</f>
        <v>0</v>
      </c>
      <c r="Z32" s="48"/>
      <c r="AA32" s="47">
        <f>AA31+AB31</f>
        <v>0</v>
      </c>
      <c r="AB32" s="48"/>
      <c r="AC32" s="21">
        <f>Q32+S32+U32+W32+Y32</f>
        <v>0</v>
      </c>
      <c r="AE32" s="5" t="s">
        <v>0</v>
      </c>
      <c r="AF32" s="49" t="str">
        <f>IFERROR(B32/Q32,"N.A.")</f>
        <v>N.A.</v>
      </c>
      <c r="AG32" s="50"/>
      <c r="AH32" s="49" t="str">
        <f>IFERROR(D32/S32,"N.A.")</f>
        <v>N.A.</v>
      </c>
      <c r="AI32" s="50"/>
      <c r="AJ32" s="49" t="str">
        <f>IFERROR(F32/U32,"N.A.")</f>
        <v>N.A.</v>
      </c>
      <c r="AK32" s="50"/>
      <c r="AL32" s="49" t="str">
        <f>IFERROR(H32/W32,"N.A.")</f>
        <v>N.A.</v>
      </c>
      <c r="AM32" s="50"/>
      <c r="AN32" s="49" t="str">
        <f>IFERROR(J32/Y32,"N.A.")</f>
        <v>N.A.</v>
      </c>
      <c r="AO32" s="50"/>
      <c r="AP32" s="49" t="str">
        <f>IFERROR(L32/AA32,"N.A.")</f>
        <v>N.A.</v>
      </c>
      <c r="AQ32" s="50"/>
      <c r="AR32" s="18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1" t="s">
        <v>33</v>
      </c>
      <c r="P34" s="11" t="s">
        <v>30</v>
      </c>
      <c r="AE34" s="11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2" t="s">
        <v>10</v>
      </c>
      <c r="C38" s="13" t="s">
        <v>11</v>
      </c>
      <c r="D38" s="12" t="s">
        <v>10</v>
      </c>
      <c r="E38" s="13" t="s">
        <v>11</v>
      </c>
      <c r="F38" s="12" t="s">
        <v>10</v>
      </c>
      <c r="G38" s="13" t="s">
        <v>11</v>
      </c>
      <c r="H38" s="12" t="s">
        <v>10</v>
      </c>
      <c r="I38" s="13" t="s">
        <v>11</v>
      </c>
      <c r="J38" s="12" t="s">
        <v>10</v>
      </c>
      <c r="K38" s="13" t="s">
        <v>11</v>
      </c>
      <c r="L38" s="12" t="s">
        <v>10</v>
      </c>
      <c r="M38" s="13" t="s">
        <v>11</v>
      </c>
      <c r="N38" s="31"/>
      <c r="P38" s="31"/>
      <c r="Q38" s="12" t="s">
        <v>10</v>
      </c>
      <c r="R38" s="13" t="s">
        <v>11</v>
      </c>
      <c r="S38" s="12" t="s">
        <v>10</v>
      </c>
      <c r="T38" s="13" t="s">
        <v>11</v>
      </c>
      <c r="U38" s="12" t="s">
        <v>10</v>
      </c>
      <c r="V38" s="13" t="s">
        <v>11</v>
      </c>
      <c r="W38" s="12" t="s">
        <v>10</v>
      </c>
      <c r="X38" s="13" t="s">
        <v>11</v>
      </c>
      <c r="Y38" s="12" t="s">
        <v>10</v>
      </c>
      <c r="Z38" s="13" t="s">
        <v>11</v>
      </c>
      <c r="AA38" s="12" t="s">
        <v>10</v>
      </c>
      <c r="AB38" s="13" t="s">
        <v>11</v>
      </c>
      <c r="AC38" s="31"/>
      <c r="AE38" s="31"/>
      <c r="AF38" s="12" t="s">
        <v>10</v>
      </c>
      <c r="AG38" s="13" t="s">
        <v>11</v>
      </c>
      <c r="AH38" s="12" t="s">
        <v>10</v>
      </c>
      <c r="AI38" s="13" t="s">
        <v>11</v>
      </c>
      <c r="AJ38" s="12" t="s">
        <v>10</v>
      </c>
      <c r="AK38" s="13" t="s">
        <v>11</v>
      </c>
      <c r="AL38" s="12" t="s">
        <v>10</v>
      </c>
      <c r="AM38" s="13" t="s">
        <v>11</v>
      </c>
      <c r="AN38" s="12" t="s">
        <v>10</v>
      </c>
      <c r="AO38" s="13" t="s">
        <v>11</v>
      </c>
      <c r="AP38" s="12" t="s">
        <v>10</v>
      </c>
      <c r="AQ38" s="13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4">
        <f t="shared" si="23"/>
        <v>0</v>
      </c>
      <c r="N39" s="15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4">
        <f t="shared" si="24"/>
        <v>0</v>
      </c>
      <c r="AC39" s="15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6" t="str">
        <f t="shared" si="25"/>
        <v>N.A.</v>
      </c>
      <c r="AQ39" s="17" t="str">
        <f t="shared" si="25"/>
        <v>N.A.</v>
      </c>
      <c r="AR39" s="15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4">
        <f t="shared" si="23"/>
        <v>0</v>
      </c>
      <c r="N40" s="15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4">
        <f t="shared" si="24"/>
        <v>0</v>
      </c>
      <c r="AC40" s="15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6" t="str">
        <f t="shared" si="25"/>
        <v>N.A.</v>
      </c>
      <c r="AQ40" s="17" t="str">
        <f t="shared" si="25"/>
        <v>N.A.</v>
      </c>
      <c r="AR40" s="15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4">
        <f t="shared" si="23"/>
        <v>0</v>
      </c>
      <c r="N41" s="15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4">
        <f t="shared" si="24"/>
        <v>0</v>
      </c>
      <c r="AC41" s="15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6" t="str">
        <f t="shared" si="25"/>
        <v>N.A.</v>
      </c>
      <c r="AQ41" s="17" t="str">
        <f t="shared" si="25"/>
        <v>N.A.</v>
      </c>
      <c r="AR41" s="15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4">
        <f t="shared" si="23"/>
        <v>0</v>
      </c>
      <c r="N42" s="15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4">
        <f t="shared" si="24"/>
        <v>0</v>
      </c>
      <c r="AC42" s="15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6" t="str">
        <f t="shared" si="25"/>
        <v>N.A.</v>
      </c>
      <c r="AQ42" s="17" t="str">
        <f t="shared" si="25"/>
        <v>N.A.</v>
      </c>
      <c r="AR42" s="15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4">
        <f t="shared" ref="M43" si="27">C43+E43+G43+I43+K43</f>
        <v>0</v>
      </c>
      <c r="N43" s="19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4">
        <f t="shared" ref="AB43" si="29">R43+T43+V43+X43+Z43</f>
        <v>0</v>
      </c>
      <c r="AC43" s="19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6" t="str">
        <f t="shared" ref="AP43" si="31">IFERROR(L43/AA43, "N.A.")</f>
        <v>N.A.</v>
      </c>
      <c r="AQ43" s="17" t="str">
        <f t="shared" ref="AQ43" si="32">IFERROR(M43/AB43, "N.A.")</f>
        <v>N.A.</v>
      </c>
      <c r="AR43" s="15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7">
        <f>B43+C43</f>
        <v>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0</v>
      </c>
      <c r="I44" s="48"/>
      <c r="J44" s="47">
        <f>J43+K43</f>
        <v>0</v>
      </c>
      <c r="K44" s="48"/>
      <c r="L44" s="47">
        <f>L43+M43</f>
        <v>0</v>
      </c>
      <c r="M44" s="51"/>
      <c r="N44" s="20">
        <f>B44+D44+F44+H44+J44</f>
        <v>0</v>
      </c>
      <c r="P44" s="5" t="s">
        <v>0</v>
      </c>
      <c r="Q44" s="47">
        <f>Q43+R43</f>
        <v>0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0</v>
      </c>
      <c r="X44" s="48"/>
      <c r="Y44" s="47">
        <f>Y43+Z43</f>
        <v>0</v>
      </c>
      <c r="Z44" s="48"/>
      <c r="AA44" s="47">
        <f>AA43+AB43</f>
        <v>0</v>
      </c>
      <c r="AB44" s="51"/>
      <c r="AC44" s="20">
        <f>Q44+S44+U44+W44+Y44</f>
        <v>0</v>
      </c>
      <c r="AE44" s="5" t="s">
        <v>0</v>
      </c>
      <c r="AF44" s="49" t="str">
        <f>IFERROR(B44/Q44,"N.A.")</f>
        <v>N.A.</v>
      </c>
      <c r="AG44" s="50"/>
      <c r="AH44" s="49" t="str">
        <f>IFERROR(D44/S44,"N.A.")</f>
        <v>N.A.</v>
      </c>
      <c r="AI44" s="50"/>
      <c r="AJ44" s="49" t="str">
        <f>IFERROR(F44/U44,"N.A.")</f>
        <v>N.A.</v>
      </c>
      <c r="AK44" s="50"/>
      <c r="AL44" s="49" t="str">
        <f>IFERROR(H44/W44,"N.A.")</f>
        <v>N.A.</v>
      </c>
      <c r="AM44" s="50"/>
      <c r="AN44" s="49" t="str">
        <f>IFERROR(J44/Y44,"N.A.")</f>
        <v>N.A.</v>
      </c>
      <c r="AO44" s="50"/>
      <c r="AP44" s="49" t="str">
        <f>IFERROR(L44/AA44,"N.A.")</f>
        <v>N.A.</v>
      </c>
      <c r="AQ44" s="50"/>
      <c r="AR44" s="18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37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1" t="s">
        <v>31</v>
      </c>
      <c r="P10" s="11" t="s">
        <v>28</v>
      </c>
      <c r="AE10" s="11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2" t="s">
        <v>10</v>
      </c>
      <c r="C14" s="13" t="s">
        <v>11</v>
      </c>
      <c r="D14" s="12" t="s">
        <v>10</v>
      </c>
      <c r="E14" s="13" t="s">
        <v>11</v>
      </c>
      <c r="F14" s="12" t="s">
        <v>10</v>
      </c>
      <c r="G14" s="13" t="s">
        <v>11</v>
      </c>
      <c r="H14" s="12" t="s">
        <v>10</v>
      </c>
      <c r="I14" s="13" t="s">
        <v>11</v>
      </c>
      <c r="J14" s="12" t="s">
        <v>10</v>
      </c>
      <c r="K14" s="13" t="s">
        <v>11</v>
      </c>
      <c r="L14" s="12" t="s">
        <v>10</v>
      </c>
      <c r="M14" s="13" t="s">
        <v>11</v>
      </c>
      <c r="N14" s="31"/>
      <c r="P14" s="31"/>
      <c r="Q14" s="12" t="s">
        <v>10</v>
      </c>
      <c r="R14" s="13" t="s">
        <v>11</v>
      </c>
      <c r="S14" s="12" t="s">
        <v>10</v>
      </c>
      <c r="T14" s="13" t="s">
        <v>11</v>
      </c>
      <c r="U14" s="12" t="s">
        <v>10</v>
      </c>
      <c r="V14" s="13" t="s">
        <v>11</v>
      </c>
      <c r="W14" s="12" t="s">
        <v>10</v>
      </c>
      <c r="X14" s="13" t="s">
        <v>11</v>
      </c>
      <c r="Y14" s="12" t="s">
        <v>10</v>
      </c>
      <c r="Z14" s="13" t="s">
        <v>11</v>
      </c>
      <c r="AA14" s="12" t="s">
        <v>10</v>
      </c>
      <c r="AB14" s="13" t="s">
        <v>11</v>
      </c>
      <c r="AC14" s="31"/>
      <c r="AE14" s="31"/>
      <c r="AF14" s="12" t="s">
        <v>10</v>
      </c>
      <c r="AG14" s="13" t="s">
        <v>11</v>
      </c>
      <c r="AH14" s="12" t="s">
        <v>10</v>
      </c>
      <c r="AI14" s="13" t="s">
        <v>11</v>
      </c>
      <c r="AJ14" s="12" t="s">
        <v>10</v>
      </c>
      <c r="AK14" s="13" t="s">
        <v>11</v>
      </c>
      <c r="AL14" s="12" t="s">
        <v>10</v>
      </c>
      <c r="AM14" s="13" t="s">
        <v>11</v>
      </c>
      <c r="AN14" s="12" t="s">
        <v>10</v>
      </c>
      <c r="AO14" s="13" t="s">
        <v>11</v>
      </c>
      <c r="AP14" s="12" t="s">
        <v>10</v>
      </c>
      <c r="AQ14" s="13" t="s">
        <v>11</v>
      </c>
      <c r="AR14" s="31"/>
    </row>
    <row r="15" spans="1:44" ht="15" customHeight="1" thickBot="1" x14ac:dyDescent="0.3">
      <c r="A15" s="3" t="s">
        <v>12</v>
      </c>
      <c r="B15" s="2">
        <v>130169078.00000015</v>
      </c>
      <c r="C15" s="2"/>
      <c r="D15" s="2">
        <v>84912337.000000045</v>
      </c>
      <c r="E15" s="2"/>
      <c r="F15" s="2">
        <v>94107405.000000015</v>
      </c>
      <c r="G15" s="2"/>
      <c r="H15" s="2">
        <v>234459570.99999997</v>
      </c>
      <c r="I15" s="2"/>
      <c r="J15" s="2">
        <v>0</v>
      </c>
      <c r="K15" s="2"/>
      <c r="L15" s="1">
        <f t="shared" ref="L15:M18" si="0">B15+D15+F15+H15+J15</f>
        <v>543648391.00000012</v>
      </c>
      <c r="M15" s="14">
        <f t="shared" si="0"/>
        <v>0</v>
      </c>
      <c r="N15" s="15">
        <f>L15+M15</f>
        <v>543648391.00000012</v>
      </c>
      <c r="P15" s="3" t="s">
        <v>12</v>
      </c>
      <c r="Q15" s="2">
        <v>32313</v>
      </c>
      <c r="R15" s="2">
        <v>0</v>
      </c>
      <c r="S15" s="2">
        <v>18059</v>
      </c>
      <c r="T15" s="2">
        <v>0</v>
      </c>
      <c r="U15" s="2">
        <v>15395</v>
      </c>
      <c r="V15" s="2">
        <v>0</v>
      </c>
      <c r="W15" s="2">
        <v>74251</v>
      </c>
      <c r="X15" s="2">
        <v>0</v>
      </c>
      <c r="Y15" s="2">
        <v>10494</v>
      </c>
      <c r="Z15" s="2">
        <v>0</v>
      </c>
      <c r="AA15" s="1">
        <f t="shared" ref="AA15:AB18" si="1">Q15+S15+U15+W15+Y15</f>
        <v>150512</v>
      </c>
      <c r="AB15" s="14">
        <f t="shared" si="1"/>
        <v>0</v>
      </c>
      <c r="AC15" s="15">
        <f>AA15+AB15</f>
        <v>150512</v>
      </c>
      <c r="AE15" s="3" t="s">
        <v>12</v>
      </c>
      <c r="AF15" s="2">
        <f t="shared" ref="AF15:AR18" si="2">IFERROR(B15/Q15, "N.A.")</f>
        <v>4028.3810850122286</v>
      </c>
      <c r="AG15" s="2" t="str">
        <f t="shared" si="2"/>
        <v>N.A.</v>
      </c>
      <c r="AH15" s="2">
        <f t="shared" si="2"/>
        <v>4701.9401406500938</v>
      </c>
      <c r="AI15" s="2" t="str">
        <f t="shared" si="2"/>
        <v>N.A.</v>
      </c>
      <c r="AJ15" s="2">
        <f t="shared" si="2"/>
        <v>6112.8551477752526</v>
      </c>
      <c r="AK15" s="2" t="str">
        <f t="shared" si="2"/>
        <v>N.A.</v>
      </c>
      <c r="AL15" s="2">
        <f t="shared" si="2"/>
        <v>3157.6621324965317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3611.9936682789421</v>
      </c>
      <c r="AQ15" s="17" t="str">
        <f t="shared" si="2"/>
        <v>N.A.</v>
      </c>
      <c r="AR15" s="15">
        <f t="shared" si="2"/>
        <v>3611.9936682789421</v>
      </c>
    </row>
    <row r="16" spans="1:44" ht="15" customHeight="1" thickBot="1" x14ac:dyDescent="0.3">
      <c r="A16" s="3" t="s">
        <v>13</v>
      </c>
      <c r="B16" s="2">
        <v>79515870.99999997</v>
      </c>
      <c r="C16" s="2">
        <v>1867950.0000000002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79515870.99999997</v>
      </c>
      <c r="M16" s="14">
        <f t="shared" si="0"/>
        <v>1867950.0000000002</v>
      </c>
      <c r="N16" s="15">
        <f>L16+M16</f>
        <v>81383820.99999997</v>
      </c>
      <c r="P16" s="3" t="s">
        <v>13</v>
      </c>
      <c r="Q16" s="2">
        <v>26166</v>
      </c>
      <c r="R16" s="2">
        <v>382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26166</v>
      </c>
      <c r="AB16" s="14">
        <f t="shared" si="1"/>
        <v>382</v>
      </c>
      <c r="AC16" s="15">
        <f>AA16+AB16</f>
        <v>26548</v>
      </c>
      <c r="AE16" s="3" t="s">
        <v>13</v>
      </c>
      <c r="AF16" s="2">
        <f t="shared" si="2"/>
        <v>3038.9005197584643</v>
      </c>
      <c r="AG16" s="2">
        <f t="shared" si="2"/>
        <v>4889.9214659685867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3038.9005197584643</v>
      </c>
      <c r="AQ16" s="17">
        <f t="shared" si="2"/>
        <v>4889.9214659685867</v>
      </c>
      <c r="AR16" s="15">
        <f t="shared" si="2"/>
        <v>3065.5349178845854</v>
      </c>
    </row>
    <row r="17" spans="1:44" ht="15" customHeight="1" thickBot="1" x14ac:dyDescent="0.3">
      <c r="A17" s="3" t="s">
        <v>14</v>
      </c>
      <c r="B17" s="2">
        <v>375648367.99999982</v>
      </c>
      <c r="C17" s="2">
        <v>1774563947</v>
      </c>
      <c r="D17" s="2">
        <v>72822264.000000015</v>
      </c>
      <c r="E17" s="2">
        <v>32820279.999999996</v>
      </c>
      <c r="F17" s="2"/>
      <c r="G17" s="2">
        <v>208058829.99999994</v>
      </c>
      <c r="H17" s="2"/>
      <c r="I17" s="2">
        <v>65666797.99999997</v>
      </c>
      <c r="J17" s="2">
        <v>0</v>
      </c>
      <c r="K17" s="2"/>
      <c r="L17" s="1">
        <f t="shared" si="0"/>
        <v>448470631.99999982</v>
      </c>
      <c r="M17" s="14">
        <f t="shared" si="0"/>
        <v>2081109855</v>
      </c>
      <c r="N17" s="15">
        <f>L17+M17</f>
        <v>2529580487</v>
      </c>
      <c r="P17" s="3" t="s">
        <v>14</v>
      </c>
      <c r="Q17" s="2">
        <v>86841</v>
      </c>
      <c r="R17" s="2">
        <v>278641</v>
      </c>
      <c r="S17" s="2">
        <v>16695</v>
      </c>
      <c r="T17" s="2">
        <v>3840</v>
      </c>
      <c r="U17" s="2">
        <v>0</v>
      </c>
      <c r="V17" s="2">
        <v>20231</v>
      </c>
      <c r="W17" s="2">
        <v>0</v>
      </c>
      <c r="X17" s="2">
        <v>15413</v>
      </c>
      <c r="Y17" s="2">
        <v>12033</v>
      </c>
      <c r="Z17" s="2">
        <v>0</v>
      </c>
      <c r="AA17" s="1">
        <f t="shared" si="1"/>
        <v>115569</v>
      </c>
      <c r="AB17" s="14">
        <f t="shared" si="1"/>
        <v>318125</v>
      </c>
      <c r="AC17" s="15">
        <f>AA17+AB17</f>
        <v>433694</v>
      </c>
      <c r="AE17" s="3" t="s">
        <v>14</v>
      </c>
      <c r="AF17" s="2">
        <f t="shared" si="2"/>
        <v>4325.7029283402981</v>
      </c>
      <c r="AG17" s="2">
        <f t="shared" si="2"/>
        <v>6368.6390265610589</v>
      </c>
      <c r="AH17" s="2">
        <f t="shared" si="2"/>
        <v>4361.9205750224628</v>
      </c>
      <c r="AI17" s="2">
        <f t="shared" si="2"/>
        <v>8546.9479166666661</v>
      </c>
      <c r="AJ17" s="2" t="str">
        <f t="shared" si="2"/>
        <v>N.A.</v>
      </c>
      <c r="AK17" s="2">
        <f t="shared" si="2"/>
        <v>10284.159458257127</v>
      </c>
      <c r="AL17" s="2" t="str">
        <f t="shared" si="2"/>
        <v>N.A.</v>
      </c>
      <c r="AM17" s="2">
        <f t="shared" si="2"/>
        <v>4260.4812820346442</v>
      </c>
      <c r="AN17" s="2">
        <f t="shared" si="2"/>
        <v>0</v>
      </c>
      <c r="AO17" s="2" t="str">
        <f t="shared" si="2"/>
        <v>N.A.</v>
      </c>
      <c r="AP17" s="16">
        <f t="shared" si="2"/>
        <v>3880.5443674341718</v>
      </c>
      <c r="AQ17" s="17">
        <f t="shared" si="2"/>
        <v>6541.7991512770141</v>
      </c>
      <c r="AR17" s="15">
        <f t="shared" si="2"/>
        <v>5832.6388813310768</v>
      </c>
    </row>
    <row r="18" spans="1:44" ht="15" customHeight="1" thickBot="1" x14ac:dyDescent="0.3">
      <c r="A18" s="3" t="s">
        <v>15</v>
      </c>
      <c r="B18" s="2">
        <v>18640277.999999996</v>
      </c>
      <c r="C18" s="2">
        <v>5640982</v>
      </c>
      <c r="D18" s="2">
        <v>10640744</v>
      </c>
      <c r="E18" s="2">
        <v>1488445</v>
      </c>
      <c r="F18" s="2"/>
      <c r="G18" s="2">
        <v>10801469</v>
      </c>
      <c r="H18" s="2">
        <v>6634773.9999999981</v>
      </c>
      <c r="I18" s="2"/>
      <c r="J18" s="2">
        <v>0</v>
      </c>
      <c r="K18" s="2"/>
      <c r="L18" s="1">
        <f t="shared" si="0"/>
        <v>35915795.999999993</v>
      </c>
      <c r="M18" s="14">
        <f t="shared" si="0"/>
        <v>17930896</v>
      </c>
      <c r="N18" s="15">
        <f>L18+M18</f>
        <v>53846691.999999993</v>
      </c>
      <c r="P18" s="3" t="s">
        <v>15</v>
      </c>
      <c r="Q18" s="2">
        <v>6980</v>
      </c>
      <c r="R18" s="2">
        <v>1576</v>
      </c>
      <c r="S18" s="2">
        <v>2971</v>
      </c>
      <c r="T18" s="2">
        <v>505</v>
      </c>
      <c r="U18" s="2">
        <v>0</v>
      </c>
      <c r="V18" s="2">
        <v>3210</v>
      </c>
      <c r="W18" s="2">
        <v>15417</v>
      </c>
      <c r="X18" s="2">
        <v>0</v>
      </c>
      <c r="Y18" s="2">
        <v>5774</v>
      </c>
      <c r="Z18" s="2">
        <v>0</v>
      </c>
      <c r="AA18" s="1">
        <f t="shared" si="1"/>
        <v>31142</v>
      </c>
      <c r="AB18" s="14">
        <f t="shared" si="1"/>
        <v>5291</v>
      </c>
      <c r="AC18" s="19">
        <f>AA18+AB18</f>
        <v>36433</v>
      </c>
      <c r="AE18" s="3" t="s">
        <v>15</v>
      </c>
      <c r="AF18" s="2">
        <f t="shared" si="2"/>
        <v>2670.5269340974205</v>
      </c>
      <c r="AG18" s="2">
        <f t="shared" si="2"/>
        <v>3579.3032994923856</v>
      </c>
      <c r="AH18" s="2">
        <f t="shared" si="2"/>
        <v>3581.5361831033324</v>
      </c>
      <c r="AI18" s="2">
        <f t="shared" si="2"/>
        <v>2947.4158415841584</v>
      </c>
      <c r="AJ18" s="2" t="str">
        <f t="shared" si="2"/>
        <v>N.A.</v>
      </c>
      <c r="AK18" s="2">
        <f t="shared" si="2"/>
        <v>3364.9436137071652</v>
      </c>
      <c r="AL18" s="2">
        <f t="shared" si="2"/>
        <v>430.35441395861699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1153.2912465480699</v>
      </c>
      <c r="AQ18" s="17">
        <f t="shared" si="2"/>
        <v>3388.9427329427331</v>
      </c>
      <c r="AR18" s="15">
        <f t="shared" si="2"/>
        <v>1477.9648121208793</v>
      </c>
    </row>
    <row r="19" spans="1:44" ht="15" customHeight="1" thickBot="1" x14ac:dyDescent="0.3">
      <c r="A19" s="4" t="s">
        <v>16</v>
      </c>
      <c r="B19" s="2">
        <f t="shared" ref="B19:K19" si="3">SUM(B15:B18)</f>
        <v>603973595</v>
      </c>
      <c r="C19" s="2">
        <f t="shared" si="3"/>
        <v>1782072879</v>
      </c>
      <c r="D19" s="2">
        <f t="shared" si="3"/>
        <v>168375345.00000006</v>
      </c>
      <c r="E19" s="2">
        <f t="shared" si="3"/>
        <v>34308725</v>
      </c>
      <c r="F19" s="2">
        <f t="shared" si="3"/>
        <v>94107405.000000015</v>
      </c>
      <c r="G19" s="2">
        <f t="shared" si="3"/>
        <v>218860298.99999994</v>
      </c>
      <c r="H19" s="2">
        <f t="shared" si="3"/>
        <v>241094344.99999997</v>
      </c>
      <c r="I19" s="2">
        <f t="shared" si="3"/>
        <v>65666797.99999997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1107550690</v>
      </c>
      <c r="M19" s="14">
        <f t="shared" ref="M19" si="5">C19+E19+G19+I19+K19</f>
        <v>2100908701</v>
      </c>
      <c r="N19" s="19">
        <f>L19+M19</f>
        <v>3208459391</v>
      </c>
      <c r="P19" s="4" t="s">
        <v>16</v>
      </c>
      <c r="Q19" s="2">
        <f t="shared" ref="Q19:Z19" si="6">SUM(Q15:Q18)</f>
        <v>152300</v>
      </c>
      <c r="R19" s="2">
        <f t="shared" si="6"/>
        <v>280599</v>
      </c>
      <c r="S19" s="2">
        <f t="shared" si="6"/>
        <v>37725</v>
      </c>
      <c r="T19" s="2">
        <f t="shared" si="6"/>
        <v>4345</v>
      </c>
      <c r="U19" s="2">
        <f t="shared" si="6"/>
        <v>15395</v>
      </c>
      <c r="V19" s="2">
        <f t="shared" si="6"/>
        <v>23441</v>
      </c>
      <c r="W19" s="2">
        <f t="shared" si="6"/>
        <v>89668</v>
      </c>
      <c r="X19" s="2">
        <f t="shared" si="6"/>
        <v>15413</v>
      </c>
      <c r="Y19" s="2">
        <f t="shared" si="6"/>
        <v>28301</v>
      </c>
      <c r="Z19" s="2">
        <f t="shared" si="6"/>
        <v>0</v>
      </c>
      <c r="AA19" s="1">
        <f t="shared" ref="AA19" si="7">Q19+S19+U19+W19+Y19</f>
        <v>323389</v>
      </c>
      <c r="AB19" s="14">
        <f t="shared" ref="AB19" si="8">R19+T19+V19+X19+Z19</f>
        <v>323798</v>
      </c>
      <c r="AC19" s="15">
        <f>AA19+AB19</f>
        <v>647187</v>
      </c>
      <c r="AE19" s="4" t="s">
        <v>16</v>
      </c>
      <c r="AF19" s="2">
        <f t="shared" ref="AF19:AO19" si="9">IFERROR(B19/Q19, "N.A.")</f>
        <v>3965.6834865397241</v>
      </c>
      <c r="AG19" s="2">
        <f t="shared" si="9"/>
        <v>6350.9594795419798</v>
      </c>
      <c r="AH19" s="2">
        <f t="shared" si="9"/>
        <v>4463.2298210735598</v>
      </c>
      <c r="AI19" s="2">
        <f t="shared" si="9"/>
        <v>7896.1392405063289</v>
      </c>
      <c r="AJ19" s="2">
        <f t="shared" si="9"/>
        <v>6112.8551477752526</v>
      </c>
      <c r="AK19" s="2">
        <f t="shared" si="9"/>
        <v>9336.6451516573507</v>
      </c>
      <c r="AL19" s="2">
        <f t="shared" si="9"/>
        <v>2688.744535397243</v>
      </c>
      <c r="AM19" s="2">
        <f t="shared" si="9"/>
        <v>4260.4812820346442</v>
      </c>
      <c r="AN19" s="2">
        <f t="shared" si="9"/>
        <v>0</v>
      </c>
      <c r="AO19" s="2" t="str">
        <f t="shared" si="9"/>
        <v>N.A.</v>
      </c>
      <c r="AP19" s="16">
        <f t="shared" ref="AP19" si="10">IFERROR(L19/AA19, "N.A.")</f>
        <v>3424.8248703573713</v>
      </c>
      <c r="AQ19" s="17">
        <f t="shared" ref="AQ19" si="11">IFERROR(M19/AB19, "N.A.")</f>
        <v>6488.3313084083284</v>
      </c>
      <c r="AR19" s="15">
        <f t="shared" ref="AR19" si="12">IFERROR(N19/AC19, "N.A.")</f>
        <v>4957.5461049124906</v>
      </c>
    </row>
    <row r="20" spans="1:44" ht="15" customHeight="1" thickBot="1" x14ac:dyDescent="0.3">
      <c r="A20" s="5" t="s">
        <v>0</v>
      </c>
      <c r="B20" s="47">
        <f>B19+C19</f>
        <v>2386046474</v>
      </c>
      <c r="C20" s="48"/>
      <c r="D20" s="47">
        <f>D19+E19</f>
        <v>202684070.00000006</v>
      </c>
      <c r="E20" s="48"/>
      <c r="F20" s="47">
        <f>F19+G19</f>
        <v>312967703.99999994</v>
      </c>
      <c r="G20" s="48"/>
      <c r="H20" s="47">
        <f>H19+I19</f>
        <v>306761142.99999994</v>
      </c>
      <c r="I20" s="48"/>
      <c r="J20" s="47">
        <f>J19+K19</f>
        <v>0</v>
      </c>
      <c r="K20" s="48"/>
      <c r="L20" s="47">
        <f>L19+M19</f>
        <v>3208459391</v>
      </c>
      <c r="M20" s="51"/>
      <c r="N20" s="20">
        <f>B20+D20+F20+H20+J20</f>
        <v>3208459391</v>
      </c>
      <c r="P20" s="5" t="s">
        <v>0</v>
      </c>
      <c r="Q20" s="47">
        <f>Q19+R19</f>
        <v>432899</v>
      </c>
      <c r="R20" s="48"/>
      <c r="S20" s="47">
        <f>S19+T19</f>
        <v>42070</v>
      </c>
      <c r="T20" s="48"/>
      <c r="U20" s="47">
        <f>U19+V19</f>
        <v>38836</v>
      </c>
      <c r="V20" s="48"/>
      <c r="W20" s="47">
        <f>W19+X19</f>
        <v>105081</v>
      </c>
      <c r="X20" s="48"/>
      <c r="Y20" s="47">
        <f>Y19+Z19</f>
        <v>28301</v>
      </c>
      <c r="Z20" s="48"/>
      <c r="AA20" s="47">
        <f>AA19+AB19</f>
        <v>647187</v>
      </c>
      <c r="AB20" s="48"/>
      <c r="AC20" s="21">
        <f>Q20+S20+U20+W20+Y20</f>
        <v>647187</v>
      </c>
      <c r="AE20" s="5" t="s">
        <v>0</v>
      </c>
      <c r="AF20" s="49">
        <f>IFERROR(B20/Q20,"N.A.")</f>
        <v>5511.7855989503323</v>
      </c>
      <c r="AG20" s="50"/>
      <c r="AH20" s="49">
        <f>IFERROR(D20/S20,"N.A.")</f>
        <v>4817.7815545519388</v>
      </c>
      <c r="AI20" s="50"/>
      <c r="AJ20" s="49">
        <f>IFERROR(F20/U20,"N.A.")</f>
        <v>8058.7007930785858</v>
      </c>
      <c r="AK20" s="50"/>
      <c r="AL20" s="49">
        <f>IFERROR(H20/W20,"N.A.")</f>
        <v>2919.2826771728469</v>
      </c>
      <c r="AM20" s="50"/>
      <c r="AN20" s="49">
        <f>IFERROR(J20/Y20,"N.A.")</f>
        <v>0</v>
      </c>
      <c r="AO20" s="50"/>
      <c r="AP20" s="49">
        <f>IFERROR(L20/AA20,"N.A.")</f>
        <v>4957.5461049124906</v>
      </c>
      <c r="AQ20" s="50"/>
      <c r="AR20" s="18">
        <f>IFERROR(N20/AC20, "N.A.")</f>
        <v>4957.5461049124906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1" t="s">
        <v>32</v>
      </c>
      <c r="P22" s="11" t="s">
        <v>29</v>
      </c>
      <c r="AE22" s="11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2" t="s">
        <v>10</v>
      </c>
      <c r="C26" s="13" t="s">
        <v>11</v>
      </c>
      <c r="D26" s="12" t="s">
        <v>10</v>
      </c>
      <c r="E26" s="13" t="s">
        <v>11</v>
      </c>
      <c r="F26" s="12" t="s">
        <v>10</v>
      </c>
      <c r="G26" s="13" t="s">
        <v>11</v>
      </c>
      <c r="H26" s="12" t="s">
        <v>10</v>
      </c>
      <c r="I26" s="13" t="s">
        <v>11</v>
      </c>
      <c r="J26" s="12" t="s">
        <v>10</v>
      </c>
      <c r="K26" s="13" t="s">
        <v>11</v>
      </c>
      <c r="L26" s="12" t="s">
        <v>10</v>
      </c>
      <c r="M26" s="13" t="s">
        <v>11</v>
      </c>
      <c r="N26" s="31"/>
      <c r="P26" s="31"/>
      <c r="Q26" s="12" t="s">
        <v>10</v>
      </c>
      <c r="R26" s="13" t="s">
        <v>11</v>
      </c>
      <c r="S26" s="12" t="s">
        <v>10</v>
      </c>
      <c r="T26" s="13" t="s">
        <v>11</v>
      </c>
      <c r="U26" s="12" t="s">
        <v>10</v>
      </c>
      <c r="V26" s="13" t="s">
        <v>11</v>
      </c>
      <c r="W26" s="12" t="s">
        <v>10</v>
      </c>
      <c r="X26" s="13" t="s">
        <v>11</v>
      </c>
      <c r="Y26" s="12" t="s">
        <v>10</v>
      </c>
      <c r="Z26" s="13" t="s">
        <v>11</v>
      </c>
      <c r="AA26" s="12" t="s">
        <v>10</v>
      </c>
      <c r="AB26" s="13" t="s">
        <v>11</v>
      </c>
      <c r="AC26" s="31"/>
      <c r="AE26" s="31"/>
      <c r="AF26" s="12" t="s">
        <v>10</v>
      </c>
      <c r="AG26" s="13" t="s">
        <v>11</v>
      </c>
      <c r="AH26" s="12" t="s">
        <v>10</v>
      </c>
      <c r="AI26" s="13" t="s">
        <v>11</v>
      </c>
      <c r="AJ26" s="12" t="s">
        <v>10</v>
      </c>
      <c r="AK26" s="13" t="s">
        <v>11</v>
      </c>
      <c r="AL26" s="12" t="s">
        <v>10</v>
      </c>
      <c r="AM26" s="13" t="s">
        <v>11</v>
      </c>
      <c r="AN26" s="12" t="s">
        <v>10</v>
      </c>
      <c r="AO26" s="13" t="s">
        <v>11</v>
      </c>
      <c r="AP26" s="12" t="s">
        <v>10</v>
      </c>
      <c r="AQ26" s="13" t="s">
        <v>11</v>
      </c>
      <c r="AR26" s="31"/>
    </row>
    <row r="27" spans="1:44" ht="15" customHeight="1" thickBot="1" x14ac:dyDescent="0.3">
      <c r="A27" s="3" t="s">
        <v>12</v>
      </c>
      <c r="B27" s="2">
        <v>106271899.99999999</v>
      </c>
      <c r="C27" s="2"/>
      <c r="D27" s="2">
        <v>81321066.999999985</v>
      </c>
      <c r="E27" s="2"/>
      <c r="F27" s="2">
        <v>84436919.999999985</v>
      </c>
      <c r="G27" s="2"/>
      <c r="H27" s="2">
        <v>159844382.99999985</v>
      </c>
      <c r="I27" s="2"/>
      <c r="J27" s="2">
        <v>0</v>
      </c>
      <c r="K27" s="2"/>
      <c r="L27" s="1">
        <f t="shared" ref="L27:M30" si="13">B27+D27+F27+H27+J27</f>
        <v>431874269.99999976</v>
      </c>
      <c r="M27" s="14">
        <f t="shared" si="13"/>
        <v>0</v>
      </c>
      <c r="N27" s="15">
        <f>L27+M27</f>
        <v>431874269.99999976</v>
      </c>
      <c r="P27" s="3" t="s">
        <v>12</v>
      </c>
      <c r="Q27" s="2">
        <v>24845</v>
      </c>
      <c r="R27" s="2">
        <v>0</v>
      </c>
      <c r="S27" s="2">
        <v>17312</v>
      </c>
      <c r="T27" s="2">
        <v>0</v>
      </c>
      <c r="U27" s="2">
        <v>13451</v>
      </c>
      <c r="V27" s="2">
        <v>0</v>
      </c>
      <c r="W27" s="2">
        <v>37348</v>
      </c>
      <c r="X27" s="2">
        <v>0</v>
      </c>
      <c r="Y27" s="2">
        <v>3256</v>
      </c>
      <c r="Z27" s="2">
        <v>0</v>
      </c>
      <c r="AA27" s="1">
        <f t="shared" ref="AA27:AB30" si="14">Q27+S27+U27+W27+Y27</f>
        <v>96212</v>
      </c>
      <c r="AB27" s="14">
        <f t="shared" si="14"/>
        <v>0</v>
      </c>
      <c r="AC27" s="15">
        <f>AA27+AB27</f>
        <v>96212</v>
      </c>
      <c r="AE27" s="3" t="s">
        <v>12</v>
      </c>
      <c r="AF27" s="2">
        <f t="shared" ref="AF27:AR30" si="15">IFERROR(B27/Q27, "N.A.")</f>
        <v>4277.3958542966384</v>
      </c>
      <c r="AG27" s="2" t="str">
        <f t="shared" si="15"/>
        <v>N.A.</v>
      </c>
      <c r="AH27" s="2">
        <f t="shared" si="15"/>
        <v>4697.3814117375223</v>
      </c>
      <c r="AI27" s="2" t="str">
        <f t="shared" si="15"/>
        <v>N.A.</v>
      </c>
      <c r="AJ27" s="2">
        <f t="shared" si="15"/>
        <v>6277.3711991673472</v>
      </c>
      <c r="AK27" s="2" t="str">
        <f t="shared" si="15"/>
        <v>N.A.</v>
      </c>
      <c r="AL27" s="2">
        <f t="shared" si="15"/>
        <v>4279.8645978365603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6">
        <f t="shared" si="15"/>
        <v>4488.7775953103537</v>
      </c>
      <c r="AQ27" s="17" t="str">
        <f t="shared" si="15"/>
        <v>N.A.</v>
      </c>
      <c r="AR27" s="15">
        <f t="shared" si="15"/>
        <v>4488.7775953103537</v>
      </c>
    </row>
    <row r="28" spans="1:44" ht="15" customHeight="1" thickBot="1" x14ac:dyDescent="0.3">
      <c r="A28" s="3" t="s">
        <v>13</v>
      </c>
      <c r="B28" s="2">
        <v>13788615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13788615</v>
      </c>
      <c r="M28" s="14">
        <f t="shared" si="13"/>
        <v>0</v>
      </c>
      <c r="N28" s="15">
        <f>L28+M28</f>
        <v>13788615</v>
      </c>
      <c r="P28" s="3" t="s">
        <v>13</v>
      </c>
      <c r="Q28" s="2">
        <v>3334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3334</v>
      </c>
      <c r="AB28" s="14">
        <f t="shared" si="14"/>
        <v>0</v>
      </c>
      <c r="AC28" s="15">
        <f>AA28+AB28</f>
        <v>3334</v>
      </c>
      <c r="AE28" s="3" t="s">
        <v>13</v>
      </c>
      <c r="AF28" s="2">
        <f t="shared" si="15"/>
        <v>4135.7573485302937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6">
        <f t="shared" si="15"/>
        <v>4135.7573485302937</v>
      </c>
      <c r="AQ28" s="17" t="str">
        <f t="shared" si="15"/>
        <v>N.A.</v>
      </c>
      <c r="AR28" s="15">
        <f t="shared" si="15"/>
        <v>4135.7573485302937</v>
      </c>
    </row>
    <row r="29" spans="1:44" ht="15" customHeight="1" thickBot="1" x14ac:dyDescent="0.3">
      <c r="A29" s="3" t="s">
        <v>14</v>
      </c>
      <c r="B29" s="2">
        <v>242557732</v>
      </c>
      <c r="C29" s="2">
        <v>1139601435.9999998</v>
      </c>
      <c r="D29" s="2">
        <v>48714879.999999993</v>
      </c>
      <c r="E29" s="2">
        <v>28917680.000000007</v>
      </c>
      <c r="F29" s="2"/>
      <c r="G29" s="2">
        <v>146236870.00000006</v>
      </c>
      <c r="H29" s="2"/>
      <c r="I29" s="2">
        <v>48830849.999999993</v>
      </c>
      <c r="J29" s="2">
        <v>0</v>
      </c>
      <c r="K29" s="2"/>
      <c r="L29" s="1">
        <f t="shared" si="13"/>
        <v>291272612</v>
      </c>
      <c r="M29" s="14">
        <f t="shared" si="13"/>
        <v>1363586835.9999998</v>
      </c>
      <c r="N29" s="15">
        <f>L29+M29</f>
        <v>1654859447.9999998</v>
      </c>
      <c r="P29" s="3" t="s">
        <v>14</v>
      </c>
      <c r="Q29" s="2">
        <v>50535</v>
      </c>
      <c r="R29" s="2">
        <v>171700</v>
      </c>
      <c r="S29" s="2">
        <v>10710</v>
      </c>
      <c r="T29" s="2">
        <v>3177</v>
      </c>
      <c r="U29" s="2">
        <v>0</v>
      </c>
      <c r="V29" s="2">
        <v>14147</v>
      </c>
      <c r="W29" s="2">
        <v>0</v>
      </c>
      <c r="X29" s="2">
        <v>10344</v>
      </c>
      <c r="Y29" s="2">
        <v>4020</v>
      </c>
      <c r="Z29" s="2">
        <v>0</v>
      </c>
      <c r="AA29" s="1">
        <f t="shared" si="14"/>
        <v>65265</v>
      </c>
      <c r="AB29" s="14">
        <f t="shared" si="14"/>
        <v>199368</v>
      </c>
      <c r="AC29" s="15">
        <f>AA29+AB29</f>
        <v>264633</v>
      </c>
      <c r="AE29" s="3" t="s">
        <v>14</v>
      </c>
      <c r="AF29" s="2">
        <f t="shared" si="15"/>
        <v>4799.7968140892453</v>
      </c>
      <c r="AG29" s="2">
        <f t="shared" si="15"/>
        <v>6637.1661968549779</v>
      </c>
      <c r="AH29" s="2">
        <f t="shared" si="15"/>
        <v>4548.5415499533137</v>
      </c>
      <c r="AI29" s="2">
        <f t="shared" si="15"/>
        <v>9102.1970412338706</v>
      </c>
      <c r="AJ29" s="2" t="str">
        <f t="shared" si="15"/>
        <v>N.A.</v>
      </c>
      <c r="AK29" s="2">
        <f t="shared" si="15"/>
        <v>10336.952710822086</v>
      </c>
      <c r="AL29" s="2" t="str">
        <f t="shared" si="15"/>
        <v>N.A.</v>
      </c>
      <c r="AM29" s="2">
        <f t="shared" si="15"/>
        <v>4720.6931554524353</v>
      </c>
      <c r="AN29" s="2">
        <f t="shared" si="15"/>
        <v>0</v>
      </c>
      <c r="AO29" s="2" t="str">
        <f t="shared" si="15"/>
        <v>N.A.</v>
      </c>
      <c r="AP29" s="16">
        <f t="shared" si="15"/>
        <v>4462.9221175208768</v>
      </c>
      <c r="AQ29" s="17">
        <f t="shared" si="15"/>
        <v>6839.5471489908095</v>
      </c>
      <c r="AR29" s="15">
        <f t="shared" si="15"/>
        <v>6253.4130210517951</v>
      </c>
    </row>
    <row r="30" spans="1:44" ht="15" customHeight="1" thickBot="1" x14ac:dyDescent="0.3">
      <c r="A30" s="3" t="s">
        <v>15</v>
      </c>
      <c r="B30" s="2">
        <v>17504045.999999993</v>
      </c>
      <c r="C30" s="2">
        <v>5640982</v>
      </c>
      <c r="D30" s="2">
        <v>10491104.000000002</v>
      </c>
      <c r="E30" s="2">
        <v>1488445</v>
      </c>
      <c r="F30" s="2"/>
      <c r="G30" s="2">
        <v>10486468.999999998</v>
      </c>
      <c r="H30" s="2">
        <v>6550112.0000000028</v>
      </c>
      <c r="I30" s="2"/>
      <c r="J30" s="2">
        <v>0</v>
      </c>
      <c r="K30" s="2"/>
      <c r="L30" s="1">
        <f t="shared" si="13"/>
        <v>34545261.999999993</v>
      </c>
      <c r="M30" s="14">
        <f t="shared" si="13"/>
        <v>17615896</v>
      </c>
      <c r="N30" s="15">
        <f>L30+M30</f>
        <v>52161157.999999993</v>
      </c>
      <c r="P30" s="3" t="s">
        <v>15</v>
      </c>
      <c r="Q30" s="2">
        <v>6554</v>
      </c>
      <c r="R30" s="2">
        <v>1576</v>
      </c>
      <c r="S30" s="2">
        <v>2913</v>
      </c>
      <c r="T30" s="2">
        <v>505</v>
      </c>
      <c r="U30" s="2">
        <v>0</v>
      </c>
      <c r="V30" s="2">
        <v>3126</v>
      </c>
      <c r="W30" s="2">
        <v>15043</v>
      </c>
      <c r="X30" s="2">
        <v>0</v>
      </c>
      <c r="Y30" s="2">
        <v>4824</v>
      </c>
      <c r="Z30" s="2">
        <v>0</v>
      </c>
      <c r="AA30" s="1">
        <f t="shared" si="14"/>
        <v>29334</v>
      </c>
      <c r="AB30" s="14">
        <f t="shared" si="14"/>
        <v>5207</v>
      </c>
      <c r="AC30" s="19">
        <f>AA30+AB30</f>
        <v>34541</v>
      </c>
      <c r="AE30" s="3" t="s">
        <v>15</v>
      </c>
      <c r="AF30" s="2">
        <f t="shared" si="15"/>
        <v>2670.7424473603896</v>
      </c>
      <c r="AG30" s="2">
        <f t="shared" si="15"/>
        <v>3579.3032994923856</v>
      </c>
      <c r="AH30" s="2">
        <f t="shared" si="15"/>
        <v>3601.4775145897706</v>
      </c>
      <c r="AI30" s="2">
        <f t="shared" si="15"/>
        <v>2947.4158415841584</v>
      </c>
      <c r="AJ30" s="2" t="str">
        <f t="shared" si="15"/>
        <v>N.A.</v>
      </c>
      <c r="AK30" s="2">
        <f t="shared" si="15"/>
        <v>3354.596609085092</v>
      </c>
      <c r="AL30" s="2">
        <f t="shared" si="15"/>
        <v>435.42591238449796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6">
        <f t="shared" si="15"/>
        <v>1177.6526215313286</v>
      </c>
      <c r="AQ30" s="17">
        <f t="shared" si="15"/>
        <v>3383.1181102362207</v>
      </c>
      <c r="AR30" s="15">
        <f t="shared" si="15"/>
        <v>1510.1229842795517</v>
      </c>
    </row>
    <row r="31" spans="1:44" ht="15" customHeight="1" thickBot="1" x14ac:dyDescent="0.3">
      <c r="A31" s="4" t="s">
        <v>16</v>
      </c>
      <c r="B31" s="2">
        <f t="shared" ref="B31:K31" si="16">SUM(B27:B30)</f>
        <v>380122293</v>
      </c>
      <c r="C31" s="2">
        <f t="shared" si="16"/>
        <v>1145242417.9999998</v>
      </c>
      <c r="D31" s="2">
        <f t="shared" si="16"/>
        <v>140527050.99999997</v>
      </c>
      <c r="E31" s="2">
        <f t="shared" si="16"/>
        <v>30406125.000000007</v>
      </c>
      <c r="F31" s="2">
        <f t="shared" si="16"/>
        <v>84436919.999999985</v>
      </c>
      <c r="G31" s="2">
        <f t="shared" si="16"/>
        <v>156723339.00000006</v>
      </c>
      <c r="H31" s="2">
        <f t="shared" si="16"/>
        <v>166394494.99999985</v>
      </c>
      <c r="I31" s="2">
        <f t="shared" si="16"/>
        <v>48830849.999999993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771480758.99999988</v>
      </c>
      <c r="M31" s="14">
        <f t="shared" ref="M31" si="18">C31+E31+G31+I31+K31</f>
        <v>1381202731.9999998</v>
      </c>
      <c r="N31" s="19">
        <f>L31+M31</f>
        <v>2152683490.9999995</v>
      </c>
      <c r="P31" s="4" t="s">
        <v>16</v>
      </c>
      <c r="Q31" s="2">
        <f t="shared" ref="Q31:Z31" si="19">SUM(Q27:Q30)</f>
        <v>85268</v>
      </c>
      <c r="R31" s="2">
        <f t="shared" si="19"/>
        <v>173276</v>
      </c>
      <c r="S31" s="2">
        <f t="shared" si="19"/>
        <v>30935</v>
      </c>
      <c r="T31" s="2">
        <f t="shared" si="19"/>
        <v>3682</v>
      </c>
      <c r="U31" s="2">
        <f t="shared" si="19"/>
        <v>13451</v>
      </c>
      <c r="V31" s="2">
        <f t="shared" si="19"/>
        <v>17273</v>
      </c>
      <c r="W31" s="2">
        <f t="shared" si="19"/>
        <v>52391</v>
      </c>
      <c r="X31" s="2">
        <f t="shared" si="19"/>
        <v>10344</v>
      </c>
      <c r="Y31" s="2">
        <f t="shared" si="19"/>
        <v>12100</v>
      </c>
      <c r="Z31" s="2">
        <f t="shared" si="19"/>
        <v>0</v>
      </c>
      <c r="AA31" s="1">
        <f t="shared" ref="AA31" si="20">Q31+S31+U31+W31+Y31</f>
        <v>194145</v>
      </c>
      <c r="AB31" s="14">
        <f t="shared" ref="AB31" si="21">R31+T31+V31+X31+Z31</f>
        <v>204575</v>
      </c>
      <c r="AC31" s="15">
        <f>AA31+AB31</f>
        <v>398720</v>
      </c>
      <c r="AE31" s="4" t="s">
        <v>16</v>
      </c>
      <c r="AF31" s="2">
        <f t="shared" ref="AF31:AO31" si="22">IFERROR(B31/Q31, "N.A.")</f>
        <v>4457.9712553361169</v>
      </c>
      <c r="AG31" s="2">
        <f t="shared" si="22"/>
        <v>6609.353967081418</v>
      </c>
      <c r="AH31" s="2">
        <f t="shared" si="22"/>
        <v>4542.655600452561</v>
      </c>
      <c r="AI31" s="2">
        <f t="shared" si="22"/>
        <v>8258.0458989679537</v>
      </c>
      <c r="AJ31" s="2">
        <f t="shared" si="22"/>
        <v>6277.3711991673472</v>
      </c>
      <c r="AK31" s="2">
        <f t="shared" si="22"/>
        <v>9073.3132055809674</v>
      </c>
      <c r="AL31" s="2">
        <f t="shared" si="22"/>
        <v>3176.0129602412599</v>
      </c>
      <c r="AM31" s="2">
        <f t="shared" si="22"/>
        <v>4720.6931554524353</v>
      </c>
      <c r="AN31" s="2">
        <f t="shared" si="22"/>
        <v>0</v>
      </c>
      <c r="AO31" s="2" t="str">
        <f t="shared" si="22"/>
        <v>N.A.</v>
      </c>
      <c r="AP31" s="16">
        <f t="shared" ref="AP31" si="23">IFERROR(L31/AA31, "N.A.")</f>
        <v>3973.7348837209297</v>
      </c>
      <c r="AQ31" s="17">
        <f t="shared" ref="AQ31" si="24">IFERROR(M31/AB31, "N.A.")</f>
        <v>6751.5714627887073</v>
      </c>
      <c r="AR31" s="15">
        <f t="shared" ref="AR31" si="25">IFERROR(N31/AC31, "N.A.")</f>
        <v>5398.9854810393244</v>
      </c>
    </row>
    <row r="32" spans="1:44" ht="15" customHeight="1" thickBot="1" x14ac:dyDescent="0.3">
      <c r="A32" s="5" t="s">
        <v>0</v>
      </c>
      <c r="B32" s="47">
        <f>B31+C31</f>
        <v>1525364710.9999998</v>
      </c>
      <c r="C32" s="48"/>
      <c r="D32" s="47">
        <f>D31+E31</f>
        <v>170933175.99999997</v>
      </c>
      <c r="E32" s="48"/>
      <c r="F32" s="47">
        <f>F31+G31</f>
        <v>241160259.00000006</v>
      </c>
      <c r="G32" s="48"/>
      <c r="H32" s="47">
        <f>H31+I31</f>
        <v>215225344.99999985</v>
      </c>
      <c r="I32" s="48"/>
      <c r="J32" s="47">
        <f>J31+K31</f>
        <v>0</v>
      </c>
      <c r="K32" s="48"/>
      <c r="L32" s="47">
        <f>L31+M31</f>
        <v>2152683490.9999995</v>
      </c>
      <c r="M32" s="51"/>
      <c r="N32" s="20">
        <f>B32+D32+F32+H32+J32</f>
        <v>2152683490.9999995</v>
      </c>
      <c r="P32" s="5" t="s">
        <v>0</v>
      </c>
      <c r="Q32" s="47">
        <f>Q31+R31</f>
        <v>258544</v>
      </c>
      <c r="R32" s="48"/>
      <c r="S32" s="47">
        <f>S31+T31</f>
        <v>34617</v>
      </c>
      <c r="T32" s="48"/>
      <c r="U32" s="47">
        <f>U31+V31</f>
        <v>30724</v>
      </c>
      <c r="V32" s="48"/>
      <c r="W32" s="47">
        <f>W31+X31</f>
        <v>62735</v>
      </c>
      <c r="X32" s="48"/>
      <c r="Y32" s="47">
        <f>Y31+Z31</f>
        <v>12100</v>
      </c>
      <c r="Z32" s="48"/>
      <c r="AA32" s="47">
        <f>AA31+AB31</f>
        <v>398720</v>
      </c>
      <c r="AB32" s="48"/>
      <c r="AC32" s="21">
        <f>Q32+S32+U32+W32+Y32</f>
        <v>398720</v>
      </c>
      <c r="AE32" s="5" t="s">
        <v>0</v>
      </c>
      <c r="AF32" s="49">
        <f>IFERROR(B32/Q32,"N.A.")</f>
        <v>5899.8263777152042</v>
      </c>
      <c r="AG32" s="50"/>
      <c r="AH32" s="49">
        <f>IFERROR(D32/S32,"N.A.")</f>
        <v>4937.8390963977226</v>
      </c>
      <c r="AI32" s="50"/>
      <c r="AJ32" s="49">
        <f>IFERROR(F32/U32,"N.A.")</f>
        <v>7849.2468103111596</v>
      </c>
      <c r="AK32" s="50"/>
      <c r="AL32" s="49">
        <f>IFERROR(H32/W32,"N.A.")</f>
        <v>3430.706065194865</v>
      </c>
      <c r="AM32" s="50"/>
      <c r="AN32" s="49">
        <f>IFERROR(J32/Y32,"N.A.")</f>
        <v>0</v>
      </c>
      <c r="AO32" s="50"/>
      <c r="AP32" s="49">
        <f>IFERROR(L32/AA32,"N.A.")</f>
        <v>5398.9854810393244</v>
      </c>
      <c r="AQ32" s="50"/>
      <c r="AR32" s="18">
        <f>IFERROR(N32/AC32, "N.A.")</f>
        <v>5398.9854810393244</v>
      </c>
    </row>
    <row r="33" spans="1:44" ht="15" customHeight="1" x14ac:dyDescent="0.25"/>
    <row r="34" spans="1:44" ht="23.25" customHeight="1" thickBot="1" x14ac:dyDescent="0.3">
      <c r="A34" s="11" t="s">
        <v>33</v>
      </c>
      <c r="P34" s="11" t="s">
        <v>30</v>
      </c>
      <c r="AE34" s="11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2" t="s">
        <v>10</v>
      </c>
      <c r="C38" s="13" t="s">
        <v>11</v>
      </c>
      <c r="D38" s="12" t="s">
        <v>10</v>
      </c>
      <c r="E38" s="13" t="s">
        <v>11</v>
      </c>
      <c r="F38" s="12" t="s">
        <v>10</v>
      </c>
      <c r="G38" s="13" t="s">
        <v>11</v>
      </c>
      <c r="H38" s="12" t="s">
        <v>10</v>
      </c>
      <c r="I38" s="13" t="s">
        <v>11</v>
      </c>
      <c r="J38" s="12" t="s">
        <v>10</v>
      </c>
      <c r="K38" s="13" t="s">
        <v>11</v>
      </c>
      <c r="L38" s="12" t="s">
        <v>10</v>
      </c>
      <c r="M38" s="13" t="s">
        <v>11</v>
      </c>
      <c r="N38" s="31"/>
      <c r="P38" s="31"/>
      <c r="Q38" s="12" t="s">
        <v>10</v>
      </c>
      <c r="R38" s="13" t="s">
        <v>11</v>
      </c>
      <c r="S38" s="12" t="s">
        <v>10</v>
      </c>
      <c r="T38" s="13" t="s">
        <v>11</v>
      </c>
      <c r="U38" s="12" t="s">
        <v>10</v>
      </c>
      <c r="V38" s="13" t="s">
        <v>11</v>
      </c>
      <c r="W38" s="12" t="s">
        <v>10</v>
      </c>
      <c r="X38" s="13" t="s">
        <v>11</v>
      </c>
      <c r="Y38" s="12" t="s">
        <v>10</v>
      </c>
      <c r="Z38" s="13" t="s">
        <v>11</v>
      </c>
      <c r="AA38" s="12" t="s">
        <v>10</v>
      </c>
      <c r="AB38" s="13" t="s">
        <v>11</v>
      </c>
      <c r="AC38" s="31"/>
      <c r="AE38" s="31"/>
      <c r="AF38" s="12" t="s">
        <v>10</v>
      </c>
      <c r="AG38" s="13" t="s">
        <v>11</v>
      </c>
      <c r="AH38" s="12" t="s">
        <v>10</v>
      </c>
      <c r="AI38" s="13" t="s">
        <v>11</v>
      </c>
      <c r="AJ38" s="12" t="s">
        <v>10</v>
      </c>
      <c r="AK38" s="13" t="s">
        <v>11</v>
      </c>
      <c r="AL38" s="12" t="s">
        <v>10</v>
      </c>
      <c r="AM38" s="13" t="s">
        <v>11</v>
      </c>
      <c r="AN38" s="12" t="s">
        <v>10</v>
      </c>
      <c r="AO38" s="13" t="s">
        <v>11</v>
      </c>
      <c r="AP38" s="12" t="s">
        <v>10</v>
      </c>
      <c r="AQ38" s="13" t="s">
        <v>11</v>
      </c>
      <c r="AR38" s="31"/>
    </row>
    <row r="39" spans="1:44" ht="15" customHeight="1" thickBot="1" x14ac:dyDescent="0.3">
      <c r="A39" s="3" t="s">
        <v>12</v>
      </c>
      <c r="B39" s="2">
        <v>23897177.999999996</v>
      </c>
      <c r="C39" s="2"/>
      <c r="D39" s="2">
        <v>3591270</v>
      </c>
      <c r="E39" s="2"/>
      <c r="F39" s="2">
        <v>9670485</v>
      </c>
      <c r="G39" s="2"/>
      <c r="H39" s="2">
        <v>74615187.999999985</v>
      </c>
      <c r="I39" s="2"/>
      <c r="J39" s="2">
        <v>0</v>
      </c>
      <c r="K39" s="2"/>
      <c r="L39" s="1">
        <f t="shared" ref="L39:M42" si="26">B39+D39+F39+H39+J39</f>
        <v>111774120.99999999</v>
      </c>
      <c r="M39" s="14">
        <f t="shared" si="26"/>
        <v>0</v>
      </c>
      <c r="N39" s="15">
        <f>L39+M39</f>
        <v>111774120.99999999</v>
      </c>
      <c r="P39" s="3" t="s">
        <v>12</v>
      </c>
      <c r="Q39" s="2">
        <v>7468</v>
      </c>
      <c r="R39" s="2">
        <v>0</v>
      </c>
      <c r="S39" s="2">
        <v>747</v>
      </c>
      <c r="T39" s="2">
        <v>0</v>
      </c>
      <c r="U39" s="2">
        <v>1944</v>
      </c>
      <c r="V39" s="2">
        <v>0</v>
      </c>
      <c r="W39" s="2">
        <v>36903</v>
      </c>
      <c r="X39" s="2">
        <v>0</v>
      </c>
      <c r="Y39" s="2">
        <v>7238</v>
      </c>
      <c r="Z39" s="2">
        <v>0</v>
      </c>
      <c r="AA39" s="1">
        <f t="shared" ref="AA39:AB42" si="27">Q39+S39+U39+W39+Y39</f>
        <v>54300</v>
      </c>
      <c r="AB39" s="14">
        <f t="shared" si="27"/>
        <v>0</v>
      </c>
      <c r="AC39" s="15">
        <f>AA39+AB39</f>
        <v>54300</v>
      </c>
      <c r="AE39" s="3" t="s">
        <v>12</v>
      </c>
      <c r="AF39" s="2">
        <f t="shared" ref="AF39:AR42" si="28">IFERROR(B39/Q39, "N.A.")</f>
        <v>3199.943492233529</v>
      </c>
      <c r="AG39" s="2" t="str">
        <f t="shared" si="28"/>
        <v>N.A.</v>
      </c>
      <c r="AH39" s="2">
        <f t="shared" si="28"/>
        <v>4807.5903614457829</v>
      </c>
      <c r="AI39" s="2" t="str">
        <f t="shared" si="28"/>
        <v>N.A.</v>
      </c>
      <c r="AJ39" s="2">
        <f t="shared" si="28"/>
        <v>4974.5293209876545</v>
      </c>
      <c r="AK39" s="2" t="str">
        <f t="shared" si="28"/>
        <v>N.A.</v>
      </c>
      <c r="AL39" s="2">
        <f t="shared" si="28"/>
        <v>2021.9274313741425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6">
        <f t="shared" si="28"/>
        <v>2058.4552670349904</v>
      </c>
      <c r="AQ39" s="17" t="str">
        <f t="shared" si="28"/>
        <v>N.A.</v>
      </c>
      <c r="AR39" s="15">
        <f t="shared" si="28"/>
        <v>2058.4552670349904</v>
      </c>
    </row>
    <row r="40" spans="1:44" ht="15" customHeight="1" thickBot="1" x14ac:dyDescent="0.3">
      <c r="A40" s="3" t="s">
        <v>13</v>
      </c>
      <c r="B40" s="2">
        <v>65727256.000000052</v>
      </c>
      <c r="C40" s="2">
        <v>1867950.0000000002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65727256.000000052</v>
      </c>
      <c r="M40" s="14">
        <f t="shared" si="26"/>
        <v>1867950.0000000002</v>
      </c>
      <c r="N40" s="15">
        <f>L40+M40</f>
        <v>67595206.00000006</v>
      </c>
      <c r="P40" s="3" t="s">
        <v>13</v>
      </c>
      <c r="Q40" s="2">
        <v>22832</v>
      </c>
      <c r="R40" s="2">
        <v>382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22832</v>
      </c>
      <c r="AB40" s="14">
        <f t="shared" si="27"/>
        <v>382</v>
      </c>
      <c r="AC40" s="15">
        <f>AA40+AB40</f>
        <v>23214</v>
      </c>
      <c r="AE40" s="3" t="s">
        <v>13</v>
      </c>
      <c r="AF40" s="2">
        <f t="shared" si="28"/>
        <v>2878.7340574632117</v>
      </c>
      <c r="AG40" s="2">
        <f t="shared" si="28"/>
        <v>4889.9214659685867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6">
        <f t="shared" si="28"/>
        <v>2878.7340574632117</v>
      </c>
      <c r="AQ40" s="17">
        <f t="shared" si="28"/>
        <v>4889.9214659685867</v>
      </c>
      <c r="AR40" s="15">
        <f t="shared" si="28"/>
        <v>2911.8293271301827</v>
      </c>
    </row>
    <row r="41" spans="1:44" ht="15" customHeight="1" thickBot="1" x14ac:dyDescent="0.3">
      <c r="A41" s="3" t="s">
        <v>14</v>
      </c>
      <c r="B41" s="2">
        <v>133090636.00000001</v>
      </c>
      <c r="C41" s="2">
        <v>634962510.99999976</v>
      </c>
      <c r="D41" s="2">
        <v>24107384</v>
      </c>
      <c r="E41" s="2">
        <v>3902600</v>
      </c>
      <c r="F41" s="2"/>
      <c r="G41" s="2">
        <v>61821960.000000015</v>
      </c>
      <c r="H41" s="2"/>
      <c r="I41" s="2">
        <v>16835948</v>
      </c>
      <c r="J41" s="2">
        <v>0</v>
      </c>
      <c r="K41" s="2"/>
      <c r="L41" s="1">
        <f t="shared" si="26"/>
        <v>157198020</v>
      </c>
      <c r="M41" s="14">
        <f t="shared" si="26"/>
        <v>717523018.99999976</v>
      </c>
      <c r="N41" s="15">
        <f>L41+M41</f>
        <v>874721038.99999976</v>
      </c>
      <c r="P41" s="3" t="s">
        <v>14</v>
      </c>
      <c r="Q41" s="2">
        <v>36306</v>
      </c>
      <c r="R41" s="2">
        <v>106941</v>
      </c>
      <c r="S41" s="2">
        <v>5985</v>
      </c>
      <c r="T41" s="2">
        <v>663</v>
      </c>
      <c r="U41" s="2">
        <v>0</v>
      </c>
      <c r="V41" s="2">
        <v>6084</v>
      </c>
      <c r="W41" s="2">
        <v>0</v>
      </c>
      <c r="X41" s="2">
        <v>5069</v>
      </c>
      <c r="Y41" s="2">
        <v>8013</v>
      </c>
      <c r="Z41" s="2">
        <v>0</v>
      </c>
      <c r="AA41" s="1">
        <f t="shared" si="27"/>
        <v>50304</v>
      </c>
      <c r="AB41" s="14">
        <f t="shared" si="27"/>
        <v>118757</v>
      </c>
      <c r="AC41" s="15">
        <f>AA41+AB41</f>
        <v>169061</v>
      </c>
      <c r="AE41" s="3" t="s">
        <v>14</v>
      </c>
      <c r="AF41" s="2">
        <f t="shared" si="28"/>
        <v>3665.802787418058</v>
      </c>
      <c r="AG41" s="2">
        <f t="shared" si="28"/>
        <v>5937.5030250324926</v>
      </c>
      <c r="AH41" s="2">
        <f t="shared" si="28"/>
        <v>4027.9672514619883</v>
      </c>
      <c r="AI41" s="2">
        <f t="shared" si="28"/>
        <v>5886.2745098039213</v>
      </c>
      <c r="AJ41" s="2" t="str">
        <f t="shared" si="28"/>
        <v>N.A.</v>
      </c>
      <c r="AK41" s="2">
        <f t="shared" si="28"/>
        <v>10161.400394477319</v>
      </c>
      <c r="AL41" s="2" t="str">
        <f t="shared" si="28"/>
        <v>N.A.</v>
      </c>
      <c r="AM41" s="2">
        <f t="shared" si="28"/>
        <v>3321.354902347603</v>
      </c>
      <c r="AN41" s="2">
        <f t="shared" si="28"/>
        <v>0</v>
      </c>
      <c r="AO41" s="2" t="str">
        <f t="shared" si="28"/>
        <v>N.A.</v>
      </c>
      <c r="AP41" s="16">
        <f t="shared" si="28"/>
        <v>3124.960639312977</v>
      </c>
      <c r="AQ41" s="17">
        <f t="shared" si="28"/>
        <v>6041.9429507313234</v>
      </c>
      <c r="AR41" s="15">
        <f t="shared" si="28"/>
        <v>5173.9965988607646</v>
      </c>
    </row>
    <row r="42" spans="1:44" ht="15" customHeight="1" thickBot="1" x14ac:dyDescent="0.3">
      <c r="A42" s="3" t="s">
        <v>15</v>
      </c>
      <c r="B42" s="2">
        <v>1136232</v>
      </c>
      <c r="C42" s="2"/>
      <c r="D42" s="2">
        <v>149640</v>
      </c>
      <c r="E42" s="2"/>
      <c r="F42" s="2"/>
      <c r="G42" s="2">
        <v>315000</v>
      </c>
      <c r="H42" s="2">
        <v>84662</v>
      </c>
      <c r="I42" s="2"/>
      <c r="J42" s="2">
        <v>0</v>
      </c>
      <c r="K42" s="2"/>
      <c r="L42" s="1">
        <f t="shared" si="26"/>
        <v>1370534</v>
      </c>
      <c r="M42" s="14">
        <f t="shared" si="26"/>
        <v>315000</v>
      </c>
      <c r="N42" s="15">
        <f>L42+M42</f>
        <v>1685534</v>
      </c>
      <c r="P42" s="3" t="s">
        <v>15</v>
      </c>
      <c r="Q42" s="2">
        <v>426</v>
      </c>
      <c r="R42" s="2">
        <v>0</v>
      </c>
      <c r="S42" s="2">
        <v>58</v>
      </c>
      <c r="T42" s="2">
        <v>0</v>
      </c>
      <c r="U42" s="2">
        <v>0</v>
      </c>
      <c r="V42" s="2">
        <v>84</v>
      </c>
      <c r="W42" s="2">
        <v>374</v>
      </c>
      <c r="X42" s="2">
        <v>0</v>
      </c>
      <c r="Y42" s="2">
        <v>950</v>
      </c>
      <c r="Z42" s="2">
        <v>0</v>
      </c>
      <c r="AA42" s="1">
        <f t="shared" si="27"/>
        <v>1808</v>
      </c>
      <c r="AB42" s="14">
        <f t="shared" si="27"/>
        <v>84</v>
      </c>
      <c r="AC42" s="15">
        <f>AA42+AB42</f>
        <v>1892</v>
      </c>
      <c r="AE42" s="3" t="s">
        <v>15</v>
      </c>
      <c r="AF42" s="2">
        <f t="shared" si="28"/>
        <v>2667.211267605634</v>
      </c>
      <c r="AG42" s="2" t="str">
        <f t="shared" si="28"/>
        <v>N.A.</v>
      </c>
      <c r="AH42" s="2">
        <f t="shared" si="28"/>
        <v>2580</v>
      </c>
      <c r="AI42" s="2" t="str">
        <f t="shared" si="28"/>
        <v>N.A.</v>
      </c>
      <c r="AJ42" s="2" t="str">
        <f t="shared" si="28"/>
        <v>N.A.</v>
      </c>
      <c r="AK42" s="2">
        <f t="shared" si="28"/>
        <v>3750</v>
      </c>
      <c r="AL42" s="2">
        <f t="shared" si="28"/>
        <v>226.36898395721926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6">
        <f t="shared" si="28"/>
        <v>758.03871681415933</v>
      </c>
      <c r="AQ42" s="17">
        <f t="shared" si="28"/>
        <v>3750</v>
      </c>
      <c r="AR42" s="15">
        <f t="shared" si="28"/>
        <v>890.87420718816065</v>
      </c>
    </row>
    <row r="43" spans="1:44" ht="15" customHeight="1" thickBot="1" x14ac:dyDescent="0.3">
      <c r="A43" s="4" t="s">
        <v>16</v>
      </c>
      <c r="B43" s="2">
        <f t="shared" ref="B43:K43" si="29">SUM(B39:B42)</f>
        <v>223851302.00000006</v>
      </c>
      <c r="C43" s="2">
        <f t="shared" si="29"/>
        <v>636830460.99999976</v>
      </c>
      <c r="D43" s="2">
        <f t="shared" si="29"/>
        <v>27848294</v>
      </c>
      <c r="E43" s="2">
        <f t="shared" si="29"/>
        <v>3902600</v>
      </c>
      <c r="F43" s="2">
        <f t="shared" si="29"/>
        <v>9670485</v>
      </c>
      <c r="G43" s="2">
        <f t="shared" si="29"/>
        <v>62136960.000000015</v>
      </c>
      <c r="H43" s="2">
        <f t="shared" si="29"/>
        <v>74699849.999999985</v>
      </c>
      <c r="I43" s="2">
        <f t="shared" si="29"/>
        <v>16835948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336069931.00000006</v>
      </c>
      <c r="M43" s="14">
        <f t="shared" ref="M43" si="31">C43+E43+G43+I43+K43</f>
        <v>719705968.99999976</v>
      </c>
      <c r="N43" s="19">
        <f>L43+M43</f>
        <v>1055775899.9999998</v>
      </c>
      <c r="P43" s="4" t="s">
        <v>16</v>
      </c>
      <c r="Q43" s="2">
        <f t="shared" ref="Q43:Z43" si="32">SUM(Q39:Q42)</f>
        <v>67032</v>
      </c>
      <c r="R43" s="2">
        <f t="shared" si="32"/>
        <v>107323</v>
      </c>
      <c r="S43" s="2">
        <f t="shared" si="32"/>
        <v>6790</v>
      </c>
      <c r="T43" s="2">
        <f t="shared" si="32"/>
        <v>663</v>
      </c>
      <c r="U43" s="2">
        <f t="shared" si="32"/>
        <v>1944</v>
      </c>
      <c r="V43" s="2">
        <f t="shared" si="32"/>
        <v>6168</v>
      </c>
      <c r="W43" s="2">
        <f t="shared" si="32"/>
        <v>37277</v>
      </c>
      <c r="X43" s="2">
        <f t="shared" si="32"/>
        <v>5069</v>
      </c>
      <c r="Y43" s="2">
        <f t="shared" si="32"/>
        <v>16201</v>
      </c>
      <c r="Z43" s="2">
        <f t="shared" si="32"/>
        <v>0</v>
      </c>
      <c r="AA43" s="1">
        <f t="shared" ref="AA43" si="33">Q43+S43+U43+W43+Y43</f>
        <v>129244</v>
      </c>
      <c r="AB43" s="14">
        <f t="shared" ref="AB43" si="34">R43+T43+V43+X43+Z43</f>
        <v>119223</v>
      </c>
      <c r="AC43" s="19">
        <f>AA43+AB43</f>
        <v>248467</v>
      </c>
      <c r="AE43" s="4" t="s">
        <v>16</v>
      </c>
      <c r="AF43" s="2">
        <f t="shared" ref="AF43:AO43" si="35">IFERROR(B43/Q43, "N.A.")</f>
        <v>3339.469238572623</v>
      </c>
      <c r="AG43" s="2">
        <f t="shared" si="35"/>
        <v>5933.7743167820481</v>
      </c>
      <c r="AH43" s="2">
        <f t="shared" si="35"/>
        <v>4101.3687776141387</v>
      </c>
      <c r="AI43" s="2">
        <f t="shared" si="35"/>
        <v>5886.2745098039213</v>
      </c>
      <c r="AJ43" s="2">
        <f t="shared" si="35"/>
        <v>4974.5293209876545</v>
      </c>
      <c r="AK43" s="2">
        <f t="shared" si="35"/>
        <v>10074.085603112842</v>
      </c>
      <c r="AL43" s="2">
        <f t="shared" si="35"/>
        <v>2003.9126002628964</v>
      </c>
      <c r="AM43" s="2">
        <f t="shared" si="35"/>
        <v>3321.354902347603</v>
      </c>
      <c r="AN43" s="2">
        <f t="shared" si="35"/>
        <v>0</v>
      </c>
      <c r="AO43" s="2" t="str">
        <f t="shared" si="35"/>
        <v>N.A.</v>
      </c>
      <c r="AP43" s="16">
        <f t="shared" ref="AP43" si="36">IFERROR(L43/AA43, "N.A.")</f>
        <v>2600.2749141159361</v>
      </c>
      <c r="AQ43" s="17">
        <f t="shared" ref="AQ43" si="37">IFERROR(M43/AB43, "N.A.")</f>
        <v>6036.6369660216551</v>
      </c>
      <c r="AR43" s="15">
        <f t="shared" ref="AR43" si="38">IFERROR(N43/AC43, "N.A.")</f>
        <v>4249.1594457211613</v>
      </c>
    </row>
    <row r="44" spans="1:44" ht="15" customHeight="1" thickBot="1" x14ac:dyDescent="0.3">
      <c r="A44" s="5" t="s">
        <v>0</v>
      </c>
      <c r="B44" s="47">
        <f>B43+C43</f>
        <v>860681762.99999976</v>
      </c>
      <c r="C44" s="48"/>
      <c r="D44" s="47">
        <f>D43+E43</f>
        <v>31750894</v>
      </c>
      <c r="E44" s="48"/>
      <c r="F44" s="47">
        <f>F43+G43</f>
        <v>71807445.000000015</v>
      </c>
      <c r="G44" s="48"/>
      <c r="H44" s="47">
        <f>H43+I43</f>
        <v>91535797.999999985</v>
      </c>
      <c r="I44" s="48"/>
      <c r="J44" s="47">
        <f>J43+K43</f>
        <v>0</v>
      </c>
      <c r="K44" s="48"/>
      <c r="L44" s="47">
        <f>L43+M43</f>
        <v>1055775899.9999998</v>
      </c>
      <c r="M44" s="51"/>
      <c r="N44" s="20">
        <f>B44+D44+F44+H44+J44</f>
        <v>1055775899.9999998</v>
      </c>
      <c r="P44" s="5" t="s">
        <v>0</v>
      </c>
      <c r="Q44" s="47">
        <f>Q43+R43</f>
        <v>174355</v>
      </c>
      <c r="R44" s="48"/>
      <c r="S44" s="47">
        <f>S43+T43</f>
        <v>7453</v>
      </c>
      <c r="T44" s="48"/>
      <c r="U44" s="47">
        <f>U43+V43</f>
        <v>8112</v>
      </c>
      <c r="V44" s="48"/>
      <c r="W44" s="47">
        <f>W43+X43</f>
        <v>42346</v>
      </c>
      <c r="X44" s="48"/>
      <c r="Y44" s="47">
        <f>Y43+Z43</f>
        <v>16201</v>
      </c>
      <c r="Z44" s="48"/>
      <c r="AA44" s="47">
        <f>AA43+AB43</f>
        <v>248467</v>
      </c>
      <c r="AB44" s="51"/>
      <c r="AC44" s="20">
        <f>Q44+S44+U44+W44+Y44</f>
        <v>248467</v>
      </c>
      <c r="AE44" s="5" t="s">
        <v>0</v>
      </c>
      <c r="AF44" s="49">
        <f>IFERROR(B44/Q44,"N.A.")</f>
        <v>4936.3755728255555</v>
      </c>
      <c r="AG44" s="50"/>
      <c r="AH44" s="49">
        <f>IFERROR(D44/S44,"N.A.")</f>
        <v>4260.1494700120757</v>
      </c>
      <c r="AI44" s="50"/>
      <c r="AJ44" s="49">
        <f>IFERROR(F44/U44,"N.A.")</f>
        <v>8852.0025887573975</v>
      </c>
      <c r="AK44" s="50"/>
      <c r="AL44" s="49">
        <f>IFERROR(H44/W44,"N.A.")</f>
        <v>2161.6161620932317</v>
      </c>
      <c r="AM44" s="50"/>
      <c r="AN44" s="49">
        <f>IFERROR(J44/Y44,"N.A.")</f>
        <v>0</v>
      </c>
      <c r="AO44" s="50"/>
      <c r="AP44" s="49">
        <f>IFERROR(L44/AA44,"N.A.")</f>
        <v>4249.1594457211613</v>
      </c>
      <c r="AQ44" s="50"/>
      <c r="AR44" s="18">
        <f>IFERROR(N44/AC44, "N.A.")</f>
        <v>4249.1594457211613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37</v>
      </c>
    </row>
    <row r="2" spans="1:44" ht="15" customHeight="1" x14ac:dyDescent="0.25">
      <c r="A2" s="22" t="s">
        <v>18</v>
      </c>
      <c r="B2" s="23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6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7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8">
        <v>46003</v>
      </c>
    </row>
    <row r="9" spans="1:44" ht="15" customHeight="1" x14ac:dyDescent="0.25">
      <c r="A9" s="7"/>
    </row>
    <row r="10" spans="1:44" ht="23.25" customHeight="1" thickBot="1" x14ac:dyDescent="0.3">
      <c r="A10" s="11" t="s">
        <v>31</v>
      </c>
      <c r="P10" s="11" t="s">
        <v>28</v>
      </c>
      <c r="AE10" s="11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2" t="s">
        <v>10</v>
      </c>
      <c r="C14" s="13" t="s">
        <v>11</v>
      </c>
      <c r="D14" s="12" t="s">
        <v>10</v>
      </c>
      <c r="E14" s="13" t="s">
        <v>11</v>
      </c>
      <c r="F14" s="12" t="s">
        <v>10</v>
      </c>
      <c r="G14" s="13" t="s">
        <v>11</v>
      </c>
      <c r="H14" s="12" t="s">
        <v>10</v>
      </c>
      <c r="I14" s="13" t="s">
        <v>11</v>
      </c>
      <c r="J14" s="12" t="s">
        <v>10</v>
      </c>
      <c r="K14" s="13" t="s">
        <v>11</v>
      </c>
      <c r="L14" s="12" t="s">
        <v>10</v>
      </c>
      <c r="M14" s="13" t="s">
        <v>11</v>
      </c>
      <c r="N14" s="31"/>
      <c r="P14" s="31"/>
      <c r="Q14" s="12" t="s">
        <v>10</v>
      </c>
      <c r="R14" s="13" t="s">
        <v>11</v>
      </c>
      <c r="S14" s="12" t="s">
        <v>10</v>
      </c>
      <c r="T14" s="13" t="s">
        <v>11</v>
      </c>
      <c r="U14" s="12" t="s">
        <v>10</v>
      </c>
      <c r="V14" s="13" t="s">
        <v>11</v>
      </c>
      <c r="W14" s="12" t="s">
        <v>10</v>
      </c>
      <c r="X14" s="13" t="s">
        <v>11</v>
      </c>
      <c r="Y14" s="12" t="s">
        <v>10</v>
      </c>
      <c r="Z14" s="13" t="s">
        <v>11</v>
      </c>
      <c r="AA14" s="12" t="s">
        <v>10</v>
      </c>
      <c r="AB14" s="13" t="s">
        <v>11</v>
      </c>
      <c r="AC14" s="31"/>
      <c r="AE14" s="31"/>
      <c r="AF14" s="12" t="s">
        <v>10</v>
      </c>
      <c r="AG14" s="13" t="s">
        <v>11</v>
      </c>
      <c r="AH14" s="12" t="s">
        <v>10</v>
      </c>
      <c r="AI14" s="13" t="s">
        <v>11</v>
      </c>
      <c r="AJ14" s="12" t="s">
        <v>10</v>
      </c>
      <c r="AK14" s="13" t="s">
        <v>11</v>
      </c>
      <c r="AL14" s="12" t="s">
        <v>10</v>
      </c>
      <c r="AM14" s="13" t="s">
        <v>11</v>
      </c>
      <c r="AN14" s="12" t="s">
        <v>10</v>
      </c>
      <c r="AO14" s="13" t="s">
        <v>11</v>
      </c>
      <c r="AP14" s="12" t="s">
        <v>10</v>
      </c>
      <c r="AQ14" s="13" t="s">
        <v>11</v>
      </c>
      <c r="AR14" s="31"/>
    </row>
    <row r="15" spans="1:44" ht="15" customHeight="1" thickBot="1" x14ac:dyDescent="0.3">
      <c r="A15" s="3" t="s">
        <v>12</v>
      </c>
      <c r="B15" s="2">
        <v>3326974.9999999995</v>
      </c>
      <c r="C15" s="2"/>
      <c r="D15" s="2">
        <v>2442055</v>
      </c>
      <c r="E15" s="2"/>
      <c r="F15" s="2">
        <v>1054800</v>
      </c>
      <c r="G15" s="2"/>
      <c r="H15" s="2">
        <v>4710645.0000000009</v>
      </c>
      <c r="I15" s="2"/>
      <c r="J15" s="2">
        <v>0</v>
      </c>
      <c r="K15" s="2"/>
      <c r="L15" s="1">
        <f t="shared" ref="L15:M18" si="0">B15+D15+F15+H15+J15</f>
        <v>11534475</v>
      </c>
      <c r="M15" s="14">
        <f t="shared" si="0"/>
        <v>0</v>
      </c>
      <c r="N15" s="15">
        <f>L15+M15</f>
        <v>11534475</v>
      </c>
      <c r="P15" s="3" t="s">
        <v>12</v>
      </c>
      <c r="Q15" s="2">
        <v>1108</v>
      </c>
      <c r="R15" s="2">
        <v>0</v>
      </c>
      <c r="S15" s="2">
        <v>758</v>
      </c>
      <c r="T15" s="2">
        <v>0</v>
      </c>
      <c r="U15" s="2">
        <v>240</v>
      </c>
      <c r="V15" s="2">
        <v>0</v>
      </c>
      <c r="W15" s="2">
        <v>3685</v>
      </c>
      <c r="X15" s="2">
        <v>0</v>
      </c>
      <c r="Y15" s="2">
        <v>935</v>
      </c>
      <c r="Z15" s="2">
        <v>0</v>
      </c>
      <c r="AA15" s="1">
        <f t="shared" ref="AA15:AB18" si="1">Q15+S15+U15+W15+Y15</f>
        <v>6726</v>
      </c>
      <c r="AB15" s="14">
        <f t="shared" si="1"/>
        <v>0</v>
      </c>
      <c r="AC15" s="15">
        <f>AA15+AB15</f>
        <v>6726</v>
      </c>
      <c r="AE15" s="3" t="s">
        <v>12</v>
      </c>
      <c r="AF15" s="2">
        <f t="shared" ref="AF15:AR18" si="2">IFERROR(B15/Q15, "N.A.")</f>
        <v>3002.6850180505412</v>
      </c>
      <c r="AG15" s="2" t="str">
        <f t="shared" si="2"/>
        <v>N.A.</v>
      </c>
      <c r="AH15" s="2">
        <f t="shared" si="2"/>
        <v>3221.7084432717679</v>
      </c>
      <c r="AI15" s="2" t="str">
        <f t="shared" si="2"/>
        <v>N.A.</v>
      </c>
      <c r="AJ15" s="2">
        <f t="shared" si="2"/>
        <v>4395</v>
      </c>
      <c r="AK15" s="2" t="str">
        <f t="shared" si="2"/>
        <v>N.A.</v>
      </c>
      <c r="AL15" s="2">
        <f t="shared" si="2"/>
        <v>1278.3297150610586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1714.9085637823373</v>
      </c>
      <c r="AQ15" s="17" t="str">
        <f t="shared" si="2"/>
        <v>N.A.</v>
      </c>
      <c r="AR15" s="15">
        <f t="shared" si="2"/>
        <v>1714.9085637823373</v>
      </c>
    </row>
    <row r="16" spans="1:44" ht="15" customHeight="1" thickBot="1" x14ac:dyDescent="0.3">
      <c r="A16" s="3" t="s">
        <v>13</v>
      </c>
      <c r="B16" s="2">
        <v>2411040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2411040</v>
      </c>
      <c r="M16" s="14">
        <f t="shared" si="0"/>
        <v>0</v>
      </c>
      <c r="N16" s="15">
        <f>L16+M16</f>
        <v>2411040</v>
      </c>
      <c r="P16" s="3" t="s">
        <v>13</v>
      </c>
      <c r="Q16" s="2">
        <v>1332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1332</v>
      </c>
      <c r="AB16" s="14">
        <f t="shared" si="1"/>
        <v>0</v>
      </c>
      <c r="AC16" s="15">
        <f>AA16+AB16</f>
        <v>1332</v>
      </c>
      <c r="AE16" s="3" t="s">
        <v>13</v>
      </c>
      <c r="AF16" s="2">
        <f t="shared" si="2"/>
        <v>1810.0900900900901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1810.0900900900901</v>
      </c>
      <c r="AQ16" s="17" t="str">
        <f t="shared" si="2"/>
        <v>N.A.</v>
      </c>
      <c r="AR16" s="15">
        <f t="shared" si="2"/>
        <v>1810.0900900900901</v>
      </c>
    </row>
    <row r="17" spans="1:44" ht="15" customHeight="1" thickBot="1" x14ac:dyDescent="0.3">
      <c r="A17" s="3" t="s">
        <v>14</v>
      </c>
      <c r="B17" s="2">
        <v>19208034</v>
      </c>
      <c r="C17" s="2">
        <v>66295255</v>
      </c>
      <c r="D17" s="2">
        <v>2001674</v>
      </c>
      <c r="E17" s="2"/>
      <c r="F17" s="2"/>
      <c r="G17" s="2">
        <v>4923829.9999999991</v>
      </c>
      <c r="H17" s="2"/>
      <c r="I17" s="2">
        <v>3813940</v>
      </c>
      <c r="J17" s="2">
        <v>0</v>
      </c>
      <c r="K17" s="2"/>
      <c r="L17" s="1">
        <f t="shared" si="0"/>
        <v>21209708</v>
      </c>
      <c r="M17" s="14">
        <f t="shared" si="0"/>
        <v>75033025</v>
      </c>
      <c r="N17" s="15">
        <f>L17+M17</f>
        <v>96242733</v>
      </c>
      <c r="P17" s="3" t="s">
        <v>14</v>
      </c>
      <c r="Q17" s="2">
        <v>6123</v>
      </c>
      <c r="R17" s="2">
        <v>11341</v>
      </c>
      <c r="S17" s="2">
        <v>616</v>
      </c>
      <c r="T17" s="2">
        <v>0</v>
      </c>
      <c r="U17" s="2">
        <v>0</v>
      </c>
      <c r="V17" s="2">
        <v>593</v>
      </c>
      <c r="W17" s="2">
        <v>0</v>
      </c>
      <c r="X17" s="2">
        <v>1731</v>
      </c>
      <c r="Y17" s="2">
        <v>1526</v>
      </c>
      <c r="Z17" s="2">
        <v>0</v>
      </c>
      <c r="AA17" s="1">
        <f t="shared" si="1"/>
        <v>8265</v>
      </c>
      <c r="AB17" s="14">
        <f t="shared" si="1"/>
        <v>13665</v>
      </c>
      <c r="AC17" s="15">
        <f>AA17+AB17</f>
        <v>21930</v>
      </c>
      <c r="AE17" s="3" t="s">
        <v>14</v>
      </c>
      <c r="AF17" s="2">
        <f t="shared" si="2"/>
        <v>3137.0298873101419</v>
      </c>
      <c r="AG17" s="2">
        <f t="shared" si="2"/>
        <v>5845.6269288422536</v>
      </c>
      <c r="AH17" s="2">
        <f t="shared" si="2"/>
        <v>3249.4707792207791</v>
      </c>
      <c r="AI17" s="2" t="str">
        <f t="shared" si="2"/>
        <v>N.A.</v>
      </c>
      <c r="AJ17" s="2" t="str">
        <f t="shared" si="2"/>
        <v>N.A.</v>
      </c>
      <c r="AK17" s="2">
        <f t="shared" si="2"/>
        <v>8303.2546374367612</v>
      </c>
      <c r="AL17" s="2" t="str">
        <f t="shared" si="2"/>
        <v>N.A.</v>
      </c>
      <c r="AM17" s="2">
        <f t="shared" si="2"/>
        <v>2203.316002310803</v>
      </c>
      <c r="AN17" s="2">
        <f t="shared" si="2"/>
        <v>0</v>
      </c>
      <c r="AO17" s="2" t="str">
        <f t="shared" si="2"/>
        <v>N.A.</v>
      </c>
      <c r="AP17" s="16">
        <f t="shared" si="2"/>
        <v>2566.2078644888084</v>
      </c>
      <c r="AQ17" s="17">
        <f t="shared" si="2"/>
        <v>5490.8909623124773</v>
      </c>
      <c r="AR17" s="15">
        <f t="shared" si="2"/>
        <v>4388.6335157318745</v>
      </c>
    </row>
    <row r="18" spans="1:44" ht="15" customHeight="1" thickBot="1" x14ac:dyDescent="0.3">
      <c r="A18" s="3" t="s">
        <v>15</v>
      </c>
      <c r="B18" s="2">
        <v>1336870</v>
      </c>
      <c r="C18" s="2">
        <v>349488</v>
      </c>
      <c r="D18" s="2">
        <v>347655</v>
      </c>
      <c r="E18" s="2"/>
      <c r="F18" s="2"/>
      <c r="G18" s="2">
        <v>198305</v>
      </c>
      <c r="H18" s="2">
        <v>539648</v>
      </c>
      <c r="I18" s="2"/>
      <c r="J18" s="2">
        <v>0</v>
      </c>
      <c r="K18" s="2"/>
      <c r="L18" s="1">
        <f t="shared" si="0"/>
        <v>2224173</v>
      </c>
      <c r="M18" s="14">
        <f t="shared" si="0"/>
        <v>547793</v>
      </c>
      <c r="N18" s="15">
        <f>L18+M18</f>
        <v>2771966</v>
      </c>
      <c r="P18" s="3" t="s">
        <v>15</v>
      </c>
      <c r="Q18" s="2">
        <v>451</v>
      </c>
      <c r="R18" s="2">
        <v>108</v>
      </c>
      <c r="S18" s="2">
        <v>231</v>
      </c>
      <c r="T18" s="2">
        <v>0</v>
      </c>
      <c r="U18" s="2">
        <v>0</v>
      </c>
      <c r="V18" s="2">
        <v>139</v>
      </c>
      <c r="W18" s="2">
        <v>4595</v>
      </c>
      <c r="X18" s="2">
        <v>0</v>
      </c>
      <c r="Y18" s="2">
        <v>1575</v>
      </c>
      <c r="Z18" s="2">
        <v>0</v>
      </c>
      <c r="AA18" s="1">
        <f t="shared" si="1"/>
        <v>6852</v>
      </c>
      <c r="AB18" s="14">
        <f t="shared" si="1"/>
        <v>247</v>
      </c>
      <c r="AC18" s="19">
        <f>AA18+AB18</f>
        <v>7099</v>
      </c>
      <c r="AE18" s="3" t="s">
        <v>15</v>
      </c>
      <c r="AF18" s="2">
        <f t="shared" si="2"/>
        <v>2964.2350332594233</v>
      </c>
      <c r="AG18" s="2">
        <f t="shared" si="2"/>
        <v>3236</v>
      </c>
      <c r="AH18" s="2">
        <f t="shared" si="2"/>
        <v>1505</v>
      </c>
      <c r="AI18" s="2" t="str">
        <f t="shared" si="2"/>
        <v>N.A.</v>
      </c>
      <c r="AJ18" s="2" t="str">
        <f t="shared" si="2"/>
        <v>N.A.</v>
      </c>
      <c r="AK18" s="2">
        <f t="shared" si="2"/>
        <v>1426.6546762589928</v>
      </c>
      <c r="AL18" s="2">
        <f t="shared" si="2"/>
        <v>117.44243743199129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324.6020140105079</v>
      </c>
      <c r="AQ18" s="17">
        <f t="shared" si="2"/>
        <v>2217.7854251012145</v>
      </c>
      <c r="AR18" s="15">
        <f t="shared" si="2"/>
        <v>390.47274263980842</v>
      </c>
    </row>
    <row r="19" spans="1:44" ht="15" customHeight="1" thickBot="1" x14ac:dyDescent="0.3">
      <c r="A19" s="4" t="s">
        <v>16</v>
      </c>
      <c r="B19" s="2">
        <f t="shared" ref="B19:K19" si="3">SUM(B15:B18)</f>
        <v>26282919</v>
      </c>
      <c r="C19" s="2">
        <f t="shared" si="3"/>
        <v>66644743</v>
      </c>
      <c r="D19" s="2">
        <f t="shared" si="3"/>
        <v>4791384</v>
      </c>
      <c r="E19" s="2">
        <f t="shared" si="3"/>
        <v>0</v>
      </c>
      <c r="F19" s="2">
        <f t="shared" si="3"/>
        <v>1054800</v>
      </c>
      <c r="G19" s="2">
        <f t="shared" si="3"/>
        <v>5122134.9999999991</v>
      </c>
      <c r="H19" s="2">
        <f t="shared" si="3"/>
        <v>5250293.0000000009</v>
      </c>
      <c r="I19" s="2">
        <f t="shared" si="3"/>
        <v>3813940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37379396</v>
      </c>
      <c r="M19" s="14">
        <f t="shared" ref="M19" si="5">C19+E19+G19+I19+K19</f>
        <v>75580818</v>
      </c>
      <c r="N19" s="19">
        <f>L19+M19</f>
        <v>112960214</v>
      </c>
      <c r="P19" s="4" t="s">
        <v>16</v>
      </c>
      <c r="Q19" s="2">
        <f t="shared" ref="Q19:Z19" si="6">SUM(Q15:Q18)</f>
        <v>9014</v>
      </c>
      <c r="R19" s="2">
        <f t="shared" si="6"/>
        <v>11449</v>
      </c>
      <c r="S19" s="2">
        <f t="shared" si="6"/>
        <v>1605</v>
      </c>
      <c r="T19" s="2">
        <f t="shared" si="6"/>
        <v>0</v>
      </c>
      <c r="U19" s="2">
        <f t="shared" si="6"/>
        <v>240</v>
      </c>
      <c r="V19" s="2">
        <f t="shared" si="6"/>
        <v>732</v>
      </c>
      <c r="W19" s="2">
        <f t="shared" si="6"/>
        <v>8280</v>
      </c>
      <c r="X19" s="2">
        <f t="shared" si="6"/>
        <v>1731</v>
      </c>
      <c r="Y19" s="2">
        <f t="shared" si="6"/>
        <v>4036</v>
      </c>
      <c r="Z19" s="2">
        <f t="shared" si="6"/>
        <v>0</v>
      </c>
      <c r="AA19" s="1">
        <f t="shared" ref="AA19" si="7">Q19+S19+U19+W19+Y19</f>
        <v>23175</v>
      </c>
      <c r="AB19" s="14">
        <f t="shared" ref="AB19" si="8">R19+T19+V19+X19+Z19</f>
        <v>13912</v>
      </c>
      <c r="AC19" s="15">
        <f>AA19+AB19</f>
        <v>37087</v>
      </c>
      <c r="AE19" s="4" t="s">
        <v>16</v>
      </c>
      <c r="AF19" s="2">
        <f t="shared" ref="AF19:AO19" si="9">IFERROR(B19/Q19, "N.A.")</f>
        <v>2915.7886620812069</v>
      </c>
      <c r="AG19" s="2">
        <f t="shared" si="9"/>
        <v>5821.0099572015024</v>
      </c>
      <c r="AH19" s="2">
        <f t="shared" si="9"/>
        <v>2985.285981308411</v>
      </c>
      <c r="AI19" s="2" t="str">
        <f t="shared" si="9"/>
        <v>N.A.</v>
      </c>
      <c r="AJ19" s="2">
        <f t="shared" si="9"/>
        <v>4395</v>
      </c>
      <c r="AK19" s="2">
        <f t="shared" si="9"/>
        <v>6997.4521857923482</v>
      </c>
      <c r="AL19" s="2">
        <f t="shared" si="9"/>
        <v>634.09335748792284</v>
      </c>
      <c r="AM19" s="2">
        <f t="shared" si="9"/>
        <v>2203.316002310803</v>
      </c>
      <c r="AN19" s="2">
        <f t="shared" si="9"/>
        <v>0</v>
      </c>
      <c r="AO19" s="2" t="str">
        <f t="shared" si="9"/>
        <v>N.A.</v>
      </c>
      <c r="AP19" s="16">
        <f t="shared" ref="AP19" si="10">IFERROR(L19/AA19, "N.A.")</f>
        <v>1612.9189212513484</v>
      </c>
      <c r="AQ19" s="17">
        <f t="shared" ref="AQ19" si="11">IFERROR(M19/AB19, "N.A.")</f>
        <v>5432.7787521564114</v>
      </c>
      <c r="AR19" s="15">
        <f t="shared" ref="AR19" si="12">IFERROR(N19/AC19, "N.A.")</f>
        <v>3045.8169709062477</v>
      </c>
    </row>
    <row r="20" spans="1:44" ht="15" customHeight="1" thickBot="1" x14ac:dyDescent="0.3">
      <c r="A20" s="5" t="s">
        <v>0</v>
      </c>
      <c r="B20" s="47">
        <f>B19+C19</f>
        <v>92927662</v>
      </c>
      <c r="C20" s="48"/>
      <c r="D20" s="47">
        <f>D19+E19</f>
        <v>4791384</v>
      </c>
      <c r="E20" s="48"/>
      <c r="F20" s="47">
        <f>F19+G19</f>
        <v>6176934.9999999991</v>
      </c>
      <c r="G20" s="48"/>
      <c r="H20" s="47">
        <f>H19+I19</f>
        <v>9064233</v>
      </c>
      <c r="I20" s="48"/>
      <c r="J20" s="47">
        <f>J19+K19</f>
        <v>0</v>
      </c>
      <c r="K20" s="48"/>
      <c r="L20" s="47">
        <f>L19+M19</f>
        <v>112960214</v>
      </c>
      <c r="M20" s="51"/>
      <c r="N20" s="20">
        <f>B20+D20+F20+H20+J20</f>
        <v>112960214</v>
      </c>
      <c r="P20" s="5" t="s">
        <v>0</v>
      </c>
      <c r="Q20" s="47">
        <f>Q19+R19</f>
        <v>20463</v>
      </c>
      <c r="R20" s="48"/>
      <c r="S20" s="47">
        <f>S19+T19</f>
        <v>1605</v>
      </c>
      <c r="T20" s="48"/>
      <c r="U20" s="47">
        <f>U19+V19</f>
        <v>972</v>
      </c>
      <c r="V20" s="48"/>
      <c r="W20" s="47">
        <f>W19+X19</f>
        <v>10011</v>
      </c>
      <c r="X20" s="48"/>
      <c r="Y20" s="47">
        <f>Y19+Z19</f>
        <v>4036</v>
      </c>
      <c r="Z20" s="48"/>
      <c r="AA20" s="47">
        <f>AA19+AB19</f>
        <v>37087</v>
      </c>
      <c r="AB20" s="48"/>
      <c r="AC20" s="21">
        <f>Q20+S20+U20+W20+Y20</f>
        <v>37087</v>
      </c>
      <c r="AE20" s="5" t="s">
        <v>0</v>
      </c>
      <c r="AF20" s="49">
        <f>IFERROR(B20/Q20,"N.A.")</f>
        <v>4541.2530909446314</v>
      </c>
      <c r="AG20" s="50"/>
      <c r="AH20" s="49">
        <f>IFERROR(D20/S20,"N.A.")</f>
        <v>2985.285981308411</v>
      </c>
      <c r="AI20" s="50"/>
      <c r="AJ20" s="49">
        <f>IFERROR(F20/U20,"N.A.")</f>
        <v>6354.8713991769537</v>
      </c>
      <c r="AK20" s="50"/>
      <c r="AL20" s="49">
        <f>IFERROR(H20/W20,"N.A.")</f>
        <v>905.4273299370692</v>
      </c>
      <c r="AM20" s="50"/>
      <c r="AN20" s="49">
        <f>IFERROR(J20/Y20,"N.A.")</f>
        <v>0</v>
      </c>
      <c r="AO20" s="50"/>
      <c r="AP20" s="49">
        <f>IFERROR(L20/AA20,"N.A.")</f>
        <v>3045.8169709062477</v>
      </c>
      <c r="AQ20" s="50"/>
      <c r="AR20" s="18">
        <f>IFERROR(N20/AC20, "N.A.")</f>
        <v>3045.8169709062477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1" t="s">
        <v>32</v>
      </c>
      <c r="P22" s="11" t="s">
        <v>29</v>
      </c>
      <c r="AE22" s="11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2" t="s">
        <v>10</v>
      </c>
      <c r="C26" s="13" t="s">
        <v>11</v>
      </c>
      <c r="D26" s="12" t="s">
        <v>10</v>
      </c>
      <c r="E26" s="13" t="s">
        <v>11</v>
      </c>
      <c r="F26" s="12" t="s">
        <v>10</v>
      </c>
      <c r="G26" s="13" t="s">
        <v>11</v>
      </c>
      <c r="H26" s="12" t="s">
        <v>10</v>
      </c>
      <c r="I26" s="13" t="s">
        <v>11</v>
      </c>
      <c r="J26" s="12" t="s">
        <v>10</v>
      </c>
      <c r="K26" s="13" t="s">
        <v>11</v>
      </c>
      <c r="L26" s="12" t="s">
        <v>10</v>
      </c>
      <c r="M26" s="13" t="s">
        <v>11</v>
      </c>
      <c r="N26" s="31"/>
      <c r="P26" s="31"/>
      <c r="Q26" s="12" t="s">
        <v>10</v>
      </c>
      <c r="R26" s="13" t="s">
        <v>11</v>
      </c>
      <c r="S26" s="12" t="s">
        <v>10</v>
      </c>
      <c r="T26" s="13" t="s">
        <v>11</v>
      </c>
      <c r="U26" s="12" t="s">
        <v>10</v>
      </c>
      <c r="V26" s="13" t="s">
        <v>11</v>
      </c>
      <c r="W26" s="12" t="s">
        <v>10</v>
      </c>
      <c r="X26" s="13" t="s">
        <v>11</v>
      </c>
      <c r="Y26" s="12" t="s">
        <v>10</v>
      </c>
      <c r="Z26" s="13" t="s">
        <v>11</v>
      </c>
      <c r="AA26" s="12" t="s">
        <v>10</v>
      </c>
      <c r="AB26" s="13" t="s">
        <v>11</v>
      </c>
      <c r="AC26" s="31"/>
      <c r="AE26" s="31"/>
      <c r="AF26" s="12" t="s">
        <v>10</v>
      </c>
      <c r="AG26" s="13" t="s">
        <v>11</v>
      </c>
      <c r="AH26" s="12" t="s">
        <v>10</v>
      </c>
      <c r="AI26" s="13" t="s">
        <v>11</v>
      </c>
      <c r="AJ26" s="12" t="s">
        <v>10</v>
      </c>
      <c r="AK26" s="13" t="s">
        <v>11</v>
      </c>
      <c r="AL26" s="12" t="s">
        <v>10</v>
      </c>
      <c r="AM26" s="13" t="s">
        <v>11</v>
      </c>
      <c r="AN26" s="12" t="s">
        <v>10</v>
      </c>
      <c r="AO26" s="13" t="s">
        <v>11</v>
      </c>
      <c r="AP26" s="12" t="s">
        <v>10</v>
      </c>
      <c r="AQ26" s="13" t="s">
        <v>11</v>
      </c>
      <c r="AR26" s="31"/>
    </row>
    <row r="27" spans="1:44" ht="15" customHeight="1" thickBot="1" x14ac:dyDescent="0.3">
      <c r="A27" s="3" t="s">
        <v>12</v>
      </c>
      <c r="B27" s="2">
        <v>2861975.0000000005</v>
      </c>
      <c r="C27" s="2"/>
      <c r="D27" s="2">
        <v>2442055</v>
      </c>
      <c r="E27" s="2"/>
      <c r="F27" s="2">
        <v>1054800</v>
      </c>
      <c r="G27" s="2"/>
      <c r="H27" s="2">
        <v>1535100</v>
      </c>
      <c r="I27" s="2"/>
      <c r="J27" s="2">
        <v>0</v>
      </c>
      <c r="K27" s="2"/>
      <c r="L27" s="1">
        <f t="shared" ref="L27:M30" si="13">B27+D27+F27+H27+J27</f>
        <v>7893930</v>
      </c>
      <c r="M27" s="14">
        <f t="shared" si="13"/>
        <v>0</v>
      </c>
      <c r="N27" s="15">
        <f>L27+M27</f>
        <v>7893930</v>
      </c>
      <c r="P27" s="3" t="s">
        <v>12</v>
      </c>
      <c r="Q27" s="2">
        <v>953</v>
      </c>
      <c r="R27" s="2">
        <v>0</v>
      </c>
      <c r="S27" s="2">
        <v>758</v>
      </c>
      <c r="T27" s="2">
        <v>0</v>
      </c>
      <c r="U27" s="2">
        <v>240</v>
      </c>
      <c r="V27" s="2">
        <v>0</v>
      </c>
      <c r="W27" s="2">
        <v>1031</v>
      </c>
      <c r="X27" s="2">
        <v>0</v>
      </c>
      <c r="Y27" s="2">
        <v>369</v>
      </c>
      <c r="Z27" s="2">
        <v>0</v>
      </c>
      <c r="AA27" s="1">
        <f t="shared" ref="AA27:AB30" si="14">Q27+S27+U27+W27+Y27</f>
        <v>3351</v>
      </c>
      <c r="AB27" s="14">
        <f t="shared" si="14"/>
        <v>0</v>
      </c>
      <c r="AC27" s="15">
        <f>AA27+AB27</f>
        <v>3351</v>
      </c>
      <c r="AE27" s="3" t="s">
        <v>12</v>
      </c>
      <c r="AF27" s="2">
        <f t="shared" ref="AF27:AR30" si="15">IFERROR(B27/Q27, "N.A.")</f>
        <v>3003.1217208814273</v>
      </c>
      <c r="AG27" s="2" t="str">
        <f t="shared" si="15"/>
        <v>N.A.</v>
      </c>
      <c r="AH27" s="2">
        <f t="shared" si="15"/>
        <v>3221.7084432717679</v>
      </c>
      <c r="AI27" s="2" t="str">
        <f t="shared" si="15"/>
        <v>N.A.</v>
      </c>
      <c r="AJ27" s="2">
        <f t="shared" si="15"/>
        <v>4395</v>
      </c>
      <c r="AK27" s="2" t="str">
        <f t="shared" si="15"/>
        <v>N.A.</v>
      </c>
      <c r="AL27" s="2">
        <f t="shared" si="15"/>
        <v>1488.9427740058195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6">
        <f t="shared" si="15"/>
        <v>2355.6938227394808</v>
      </c>
      <c r="AQ27" s="17" t="str">
        <f t="shared" si="15"/>
        <v>N.A.</v>
      </c>
      <c r="AR27" s="15">
        <f t="shared" si="15"/>
        <v>2355.6938227394808</v>
      </c>
    </row>
    <row r="28" spans="1:44" ht="15" customHeight="1" thickBot="1" x14ac:dyDescent="0.3">
      <c r="A28" s="3" t="s">
        <v>13</v>
      </c>
      <c r="B28" s="2">
        <v>438600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438600</v>
      </c>
      <c r="M28" s="14">
        <f t="shared" si="13"/>
        <v>0</v>
      </c>
      <c r="N28" s="15">
        <f>L28+M28</f>
        <v>438600</v>
      </c>
      <c r="P28" s="3" t="s">
        <v>13</v>
      </c>
      <c r="Q28" s="2">
        <v>85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85</v>
      </c>
      <c r="AB28" s="14">
        <f t="shared" si="14"/>
        <v>0</v>
      </c>
      <c r="AC28" s="15">
        <f>AA28+AB28</f>
        <v>85</v>
      </c>
      <c r="AE28" s="3" t="s">
        <v>13</v>
      </c>
      <c r="AF28" s="2">
        <f t="shared" si="15"/>
        <v>5160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6">
        <f t="shared" si="15"/>
        <v>5160</v>
      </c>
      <c r="AQ28" s="17" t="str">
        <f t="shared" si="15"/>
        <v>N.A.</v>
      </c>
      <c r="AR28" s="15">
        <f t="shared" si="15"/>
        <v>5160</v>
      </c>
    </row>
    <row r="29" spans="1:44" ht="15" customHeight="1" thickBot="1" x14ac:dyDescent="0.3">
      <c r="A29" s="3" t="s">
        <v>14</v>
      </c>
      <c r="B29" s="2">
        <v>15686210.999999998</v>
      </c>
      <c r="C29" s="2">
        <v>41893495</v>
      </c>
      <c r="D29" s="2">
        <v>1954424</v>
      </c>
      <c r="E29" s="2"/>
      <c r="F29" s="2"/>
      <c r="G29" s="2">
        <v>4443830</v>
      </c>
      <c r="H29" s="2"/>
      <c r="I29" s="2">
        <v>2009490</v>
      </c>
      <c r="J29" s="2">
        <v>0</v>
      </c>
      <c r="K29" s="2"/>
      <c r="L29" s="1">
        <f t="shared" si="13"/>
        <v>17640635</v>
      </c>
      <c r="M29" s="14">
        <f t="shared" si="13"/>
        <v>48346815</v>
      </c>
      <c r="N29" s="15">
        <f>L29+M29</f>
        <v>65987450</v>
      </c>
      <c r="P29" s="3" t="s">
        <v>14</v>
      </c>
      <c r="Q29" s="2">
        <v>4420</v>
      </c>
      <c r="R29" s="2">
        <v>6445</v>
      </c>
      <c r="S29" s="2">
        <v>508</v>
      </c>
      <c r="T29" s="2">
        <v>0</v>
      </c>
      <c r="U29" s="2">
        <v>0</v>
      </c>
      <c r="V29" s="2">
        <v>433</v>
      </c>
      <c r="W29" s="2">
        <v>0</v>
      </c>
      <c r="X29" s="2">
        <v>757</v>
      </c>
      <c r="Y29" s="2">
        <v>250</v>
      </c>
      <c r="Z29" s="2">
        <v>0</v>
      </c>
      <c r="AA29" s="1">
        <f t="shared" si="14"/>
        <v>5178</v>
      </c>
      <c r="AB29" s="14">
        <f t="shared" si="14"/>
        <v>7635</v>
      </c>
      <c r="AC29" s="15">
        <f>AA29+AB29</f>
        <v>12813</v>
      </c>
      <c r="AE29" s="3" t="s">
        <v>14</v>
      </c>
      <c r="AF29" s="2">
        <f t="shared" si="15"/>
        <v>3548.9165158371038</v>
      </c>
      <c r="AG29" s="2">
        <f t="shared" si="15"/>
        <v>6500.1543832428242</v>
      </c>
      <c r="AH29" s="2">
        <f t="shared" si="15"/>
        <v>3847.2913385826773</v>
      </c>
      <c r="AI29" s="2" t="str">
        <f t="shared" si="15"/>
        <v>N.A.</v>
      </c>
      <c r="AJ29" s="2" t="str">
        <f t="shared" si="15"/>
        <v>N.A.</v>
      </c>
      <c r="AK29" s="2">
        <f t="shared" si="15"/>
        <v>10262.886836027714</v>
      </c>
      <c r="AL29" s="2" t="str">
        <f t="shared" si="15"/>
        <v>N.A.</v>
      </c>
      <c r="AM29" s="2">
        <f t="shared" si="15"/>
        <v>2654.544253632761</v>
      </c>
      <c r="AN29" s="2">
        <f t="shared" si="15"/>
        <v>0</v>
      </c>
      <c r="AO29" s="2" t="str">
        <f t="shared" si="15"/>
        <v>N.A.</v>
      </c>
      <c r="AP29" s="16">
        <f t="shared" si="15"/>
        <v>3406.8433758207802</v>
      </c>
      <c r="AQ29" s="17">
        <f t="shared" si="15"/>
        <v>6332.2612966601182</v>
      </c>
      <c r="AR29" s="15">
        <f t="shared" si="15"/>
        <v>5150.0390228674005</v>
      </c>
    </row>
    <row r="30" spans="1:44" ht="15" customHeight="1" thickBot="1" x14ac:dyDescent="0.3">
      <c r="A30" s="3" t="s">
        <v>15</v>
      </c>
      <c r="B30" s="2">
        <v>1197550.0000000002</v>
      </c>
      <c r="C30" s="2">
        <v>349488</v>
      </c>
      <c r="D30" s="2">
        <v>347655</v>
      </c>
      <c r="E30" s="2"/>
      <c r="F30" s="2"/>
      <c r="G30" s="2">
        <v>198305</v>
      </c>
      <c r="H30" s="2">
        <v>539648</v>
      </c>
      <c r="I30" s="2"/>
      <c r="J30" s="2">
        <v>0</v>
      </c>
      <c r="K30" s="2"/>
      <c r="L30" s="1">
        <f t="shared" si="13"/>
        <v>2084853.0000000002</v>
      </c>
      <c r="M30" s="14">
        <f t="shared" si="13"/>
        <v>547793</v>
      </c>
      <c r="N30" s="15">
        <f>L30+M30</f>
        <v>2632646</v>
      </c>
      <c r="P30" s="3" t="s">
        <v>15</v>
      </c>
      <c r="Q30" s="2">
        <v>397</v>
      </c>
      <c r="R30" s="2">
        <v>108</v>
      </c>
      <c r="S30" s="2">
        <v>231</v>
      </c>
      <c r="T30" s="2">
        <v>0</v>
      </c>
      <c r="U30" s="2">
        <v>0</v>
      </c>
      <c r="V30" s="2">
        <v>139</v>
      </c>
      <c r="W30" s="2">
        <v>4595</v>
      </c>
      <c r="X30" s="2">
        <v>0</v>
      </c>
      <c r="Y30" s="2">
        <v>1413</v>
      </c>
      <c r="Z30" s="2">
        <v>0</v>
      </c>
      <c r="AA30" s="1">
        <f t="shared" si="14"/>
        <v>6636</v>
      </c>
      <c r="AB30" s="14">
        <f t="shared" si="14"/>
        <v>247</v>
      </c>
      <c r="AC30" s="19">
        <f>AA30+AB30</f>
        <v>6883</v>
      </c>
      <c r="AE30" s="3" t="s">
        <v>15</v>
      </c>
      <c r="AF30" s="2">
        <f t="shared" si="15"/>
        <v>3016.4987405541569</v>
      </c>
      <c r="AG30" s="2">
        <f t="shared" si="15"/>
        <v>3236</v>
      </c>
      <c r="AH30" s="2">
        <f t="shared" si="15"/>
        <v>1505</v>
      </c>
      <c r="AI30" s="2" t="str">
        <f t="shared" si="15"/>
        <v>N.A.</v>
      </c>
      <c r="AJ30" s="2" t="str">
        <f t="shared" si="15"/>
        <v>N.A.</v>
      </c>
      <c r="AK30" s="2">
        <f t="shared" si="15"/>
        <v>1426.6546762589928</v>
      </c>
      <c r="AL30" s="2">
        <f t="shared" si="15"/>
        <v>117.44243743199129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6">
        <f t="shared" si="15"/>
        <v>314.17314647377941</v>
      </c>
      <c r="AQ30" s="17">
        <f t="shared" si="15"/>
        <v>2217.7854251012145</v>
      </c>
      <c r="AR30" s="15">
        <f t="shared" si="15"/>
        <v>382.48525352317301</v>
      </c>
    </row>
    <row r="31" spans="1:44" ht="15" customHeight="1" thickBot="1" x14ac:dyDescent="0.3">
      <c r="A31" s="4" t="s">
        <v>16</v>
      </c>
      <c r="B31" s="2">
        <f t="shared" ref="B31:K31" si="16">SUM(B27:B30)</f>
        <v>20184336</v>
      </c>
      <c r="C31" s="2">
        <f t="shared" si="16"/>
        <v>42242983</v>
      </c>
      <c r="D31" s="2">
        <f t="shared" si="16"/>
        <v>4744134</v>
      </c>
      <c r="E31" s="2">
        <f t="shared" si="16"/>
        <v>0</v>
      </c>
      <c r="F31" s="2">
        <f t="shared" si="16"/>
        <v>1054800</v>
      </c>
      <c r="G31" s="2">
        <f t="shared" si="16"/>
        <v>4642135</v>
      </c>
      <c r="H31" s="2">
        <f t="shared" si="16"/>
        <v>2074748</v>
      </c>
      <c r="I31" s="2">
        <f t="shared" si="16"/>
        <v>2009490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28058018</v>
      </c>
      <c r="M31" s="14">
        <f t="shared" ref="M31" si="18">C31+E31+G31+I31+K31</f>
        <v>48894608</v>
      </c>
      <c r="N31" s="19">
        <f>L31+M31</f>
        <v>76952626</v>
      </c>
      <c r="P31" s="4" t="s">
        <v>16</v>
      </c>
      <c r="Q31" s="2">
        <f t="shared" ref="Q31:Z31" si="19">SUM(Q27:Q30)</f>
        <v>5855</v>
      </c>
      <c r="R31" s="2">
        <f t="shared" si="19"/>
        <v>6553</v>
      </c>
      <c r="S31" s="2">
        <f t="shared" si="19"/>
        <v>1497</v>
      </c>
      <c r="T31" s="2">
        <f t="shared" si="19"/>
        <v>0</v>
      </c>
      <c r="U31" s="2">
        <f t="shared" si="19"/>
        <v>240</v>
      </c>
      <c r="V31" s="2">
        <f t="shared" si="19"/>
        <v>572</v>
      </c>
      <c r="W31" s="2">
        <f t="shared" si="19"/>
        <v>5626</v>
      </c>
      <c r="X31" s="2">
        <f t="shared" si="19"/>
        <v>757</v>
      </c>
      <c r="Y31" s="2">
        <f t="shared" si="19"/>
        <v>2032</v>
      </c>
      <c r="Z31" s="2">
        <f t="shared" si="19"/>
        <v>0</v>
      </c>
      <c r="AA31" s="1">
        <f t="shared" ref="AA31" si="20">Q31+S31+U31+W31+Y31</f>
        <v>15250</v>
      </c>
      <c r="AB31" s="14">
        <f t="shared" ref="AB31" si="21">R31+T31+V31+X31+Z31</f>
        <v>7882</v>
      </c>
      <c r="AC31" s="15">
        <f>AA31+AB31</f>
        <v>23132</v>
      </c>
      <c r="AE31" s="4" t="s">
        <v>16</v>
      </c>
      <c r="AF31" s="2">
        <f t="shared" ref="AF31:AO31" si="22">IFERROR(B31/Q31, "N.A.")</f>
        <v>3447.3673783091376</v>
      </c>
      <c r="AG31" s="2">
        <f t="shared" si="22"/>
        <v>6446.3578513657867</v>
      </c>
      <c r="AH31" s="2">
        <f t="shared" si="22"/>
        <v>3169.0941883767537</v>
      </c>
      <c r="AI31" s="2" t="str">
        <f t="shared" si="22"/>
        <v>N.A.</v>
      </c>
      <c r="AJ31" s="2">
        <f t="shared" si="22"/>
        <v>4395</v>
      </c>
      <c r="AK31" s="2">
        <f t="shared" si="22"/>
        <v>8115.6206293706291</v>
      </c>
      <c r="AL31" s="2">
        <f t="shared" si="22"/>
        <v>368.77852826164235</v>
      </c>
      <c r="AM31" s="2">
        <f t="shared" si="22"/>
        <v>2654.544253632761</v>
      </c>
      <c r="AN31" s="2">
        <f t="shared" si="22"/>
        <v>0</v>
      </c>
      <c r="AO31" s="2" t="str">
        <f t="shared" si="22"/>
        <v>N.A.</v>
      </c>
      <c r="AP31" s="16">
        <f t="shared" ref="AP31" si="23">IFERROR(L31/AA31, "N.A.")</f>
        <v>1839.8700327868853</v>
      </c>
      <c r="AQ31" s="17">
        <f t="shared" ref="AQ31" si="24">IFERROR(M31/AB31, "N.A.")</f>
        <v>6203.3250444049736</v>
      </c>
      <c r="AR31" s="15">
        <f t="shared" ref="AR31" si="25">IFERROR(N31/AC31, "N.A.")</f>
        <v>3326.6741310738371</v>
      </c>
    </row>
    <row r="32" spans="1:44" ht="15" customHeight="1" thickBot="1" x14ac:dyDescent="0.3">
      <c r="A32" s="5" t="s">
        <v>0</v>
      </c>
      <c r="B32" s="47">
        <f>B31+C31</f>
        <v>62427319</v>
      </c>
      <c r="C32" s="48"/>
      <c r="D32" s="47">
        <f>D31+E31</f>
        <v>4744134</v>
      </c>
      <c r="E32" s="48"/>
      <c r="F32" s="47">
        <f>F31+G31</f>
        <v>5696935</v>
      </c>
      <c r="G32" s="48"/>
      <c r="H32" s="47">
        <f>H31+I31</f>
        <v>4084238</v>
      </c>
      <c r="I32" s="48"/>
      <c r="J32" s="47">
        <f>J31+K31</f>
        <v>0</v>
      </c>
      <c r="K32" s="48"/>
      <c r="L32" s="47">
        <f>L31+M31</f>
        <v>76952626</v>
      </c>
      <c r="M32" s="51"/>
      <c r="N32" s="20">
        <f>B32+D32+F32+H32+J32</f>
        <v>76952626</v>
      </c>
      <c r="P32" s="5" t="s">
        <v>0</v>
      </c>
      <c r="Q32" s="47">
        <f>Q31+R31</f>
        <v>12408</v>
      </c>
      <c r="R32" s="48"/>
      <c r="S32" s="47">
        <f>S31+T31</f>
        <v>1497</v>
      </c>
      <c r="T32" s="48"/>
      <c r="U32" s="47">
        <f>U31+V31</f>
        <v>812</v>
      </c>
      <c r="V32" s="48"/>
      <c r="W32" s="47">
        <f>W31+X31</f>
        <v>6383</v>
      </c>
      <c r="X32" s="48"/>
      <c r="Y32" s="47">
        <f>Y31+Z31</f>
        <v>2032</v>
      </c>
      <c r="Z32" s="48"/>
      <c r="AA32" s="47">
        <f>AA31+AB31</f>
        <v>23132</v>
      </c>
      <c r="AB32" s="48"/>
      <c r="AC32" s="21">
        <f>Q32+S32+U32+W32+Y32</f>
        <v>23132</v>
      </c>
      <c r="AE32" s="5" t="s">
        <v>0</v>
      </c>
      <c r="AF32" s="49">
        <f>IFERROR(B32/Q32,"N.A.")</f>
        <v>5031.2152643455838</v>
      </c>
      <c r="AG32" s="50"/>
      <c r="AH32" s="49">
        <f>IFERROR(D32/S32,"N.A.")</f>
        <v>3169.0941883767537</v>
      </c>
      <c r="AI32" s="50"/>
      <c r="AJ32" s="49">
        <f>IFERROR(F32/U32,"N.A.")</f>
        <v>7015.9298029556649</v>
      </c>
      <c r="AK32" s="50"/>
      <c r="AL32" s="49">
        <f>IFERROR(H32/W32,"N.A.")</f>
        <v>639.86182046059844</v>
      </c>
      <c r="AM32" s="50"/>
      <c r="AN32" s="49">
        <f>IFERROR(J32/Y32,"N.A.")</f>
        <v>0</v>
      </c>
      <c r="AO32" s="50"/>
      <c r="AP32" s="49">
        <f>IFERROR(L32/AA32,"N.A.")</f>
        <v>3326.6741310738371</v>
      </c>
      <c r="AQ32" s="50"/>
      <c r="AR32" s="18">
        <f>IFERROR(N32/AC32, "N.A.")</f>
        <v>3326.6741310738371</v>
      </c>
    </row>
    <row r="33" spans="1:44" ht="15" customHeight="1" x14ac:dyDescent="0.25"/>
    <row r="34" spans="1:44" ht="23.25" customHeight="1" thickBot="1" x14ac:dyDescent="0.3">
      <c r="A34" s="11" t="s">
        <v>33</v>
      </c>
      <c r="P34" s="11" t="s">
        <v>30</v>
      </c>
      <c r="AE34" s="11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2" t="s">
        <v>10</v>
      </c>
      <c r="C38" s="13" t="s">
        <v>11</v>
      </c>
      <c r="D38" s="12" t="s">
        <v>10</v>
      </c>
      <c r="E38" s="13" t="s">
        <v>11</v>
      </c>
      <c r="F38" s="12" t="s">
        <v>10</v>
      </c>
      <c r="G38" s="13" t="s">
        <v>11</v>
      </c>
      <c r="H38" s="12" t="s">
        <v>10</v>
      </c>
      <c r="I38" s="13" t="s">
        <v>11</v>
      </c>
      <c r="J38" s="12" t="s">
        <v>10</v>
      </c>
      <c r="K38" s="13" t="s">
        <v>11</v>
      </c>
      <c r="L38" s="12" t="s">
        <v>10</v>
      </c>
      <c r="M38" s="13" t="s">
        <v>11</v>
      </c>
      <c r="N38" s="31"/>
      <c r="P38" s="31"/>
      <c r="Q38" s="12" t="s">
        <v>10</v>
      </c>
      <c r="R38" s="13" t="s">
        <v>11</v>
      </c>
      <c r="S38" s="12" t="s">
        <v>10</v>
      </c>
      <c r="T38" s="13" t="s">
        <v>11</v>
      </c>
      <c r="U38" s="12" t="s">
        <v>10</v>
      </c>
      <c r="V38" s="13" t="s">
        <v>11</v>
      </c>
      <c r="W38" s="12" t="s">
        <v>10</v>
      </c>
      <c r="X38" s="13" t="s">
        <v>11</v>
      </c>
      <c r="Y38" s="12" t="s">
        <v>10</v>
      </c>
      <c r="Z38" s="13" t="s">
        <v>11</v>
      </c>
      <c r="AA38" s="12" t="s">
        <v>10</v>
      </c>
      <c r="AB38" s="13" t="s">
        <v>11</v>
      </c>
      <c r="AC38" s="31"/>
      <c r="AE38" s="31"/>
      <c r="AF38" s="12" t="s">
        <v>10</v>
      </c>
      <c r="AG38" s="13" t="s">
        <v>11</v>
      </c>
      <c r="AH38" s="12" t="s">
        <v>10</v>
      </c>
      <c r="AI38" s="13" t="s">
        <v>11</v>
      </c>
      <c r="AJ38" s="12" t="s">
        <v>10</v>
      </c>
      <c r="AK38" s="13" t="s">
        <v>11</v>
      </c>
      <c r="AL38" s="12" t="s">
        <v>10</v>
      </c>
      <c r="AM38" s="13" t="s">
        <v>11</v>
      </c>
      <c r="AN38" s="12" t="s">
        <v>10</v>
      </c>
      <c r="AO38" s="13" t="s">
        <v>11</v>
      </c>
      <c r="AP38" s="12" t="s">
        <v>10</v>
      </c>
      <c r="AQ38" s="13" t="s">
        <v>11</v>
      </c>
      <c r="AR38" s="31"/>
    </row>
    <row r="39" spans="1:44" ht="15" customHeight="1" thickBot="1" x14ac:dyDescent="0.3">
      <c r="A39" s="3" t="s">
        <v>12</v>
      </c>
      <c r="B39" s="2">
        <v>465000</v>
      </c>
      <c r="C39" s="2"/>
      <c r="D39" s="2"/>
      <c r="E39" s="2"/>
      <c r="F39" s="2"/>
      <c r="G39" s="2"/>
      <c r="H39" s="2">
        <v>3175544.9999999986</v>
      </c>
      <c r="I39" s="2"/>
      <c r="J39" s="2">
        <v>0</v>
      </c>
      <c r="K39" s="2"/>
      <c r="L39" s="1">
        <f t="shared" ref="L39:M42" si="26">B39+D39+F39+H39+J39</f>
        <v>3640544.9999999986</v>
      </c>
      <c r="M39" s="14">
        <f t="shared" si="26"/>
        <v>0</v>
      </c>
      <c r="N39" s="15">
        <f>L39+M39</f>
        <v>3640544.9999999986</v>
      </c>
      <c r="P39" s="3" t="s">
        <v>12</v>
      </c>
      <c r="Q39" s="2">
        <v>155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2654</v>
      </c>
      <c r="X39" s="2">
        <v>0</v>
      </c>
      <c r="Y39" s="2">
        <v>566</v>
      </c>
      <c r="Z39" s="2">
        <v>0</v>
      </c>
      <c r="AA39" s="1">
        <f t="shared" ref="AA39:AB42" si="27">Q39+S39+U39+W39+Y39</f>
        <v>3375</v>
      </c>
      <c r="AB39" s="14">
        <f t="shared" si="27"/>
        <v>0</v>
      </c>
      <c r="AC39" s="15">
        <f>AA39+AB39</f>
        <v>3375</v>
      </c>
      <c r="AE39" s="3" t="s">
        <v>12</v>
      </c>
      <c r="AF39" s="2">
        <f t="shared" ref="AF39:AR42" si="28">IFERROR(B39/Q39, "N.A.")</f>
        <v>3000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1196.5128108515444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6">
        <f t="shared" si="28"/>
        <v>1078.6799999999996</v>
      </c>
      <c r="AQ39" s="17" t="str">
        <f t="shared" si="28"/>
        <v>N.A.</v>
      </c>
      <c r="AR39" s="15">
        <f t="shared" si="28"/>
        <v>1078.6799999999996</v>
      </c>
    </row>
    <row r="40" spans="1:44" ht="15" customHeight="1" thickBot="1" x14ac:dyDescent="0.3">
      <c r="A40" s="3" t="s">
        <v>13</v>
      </c>
      <c r="B40" s="2">
        <v>1972439.9999999998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1972439.9999999998</v>
      </c>
      <c r="M40" s="14">
        <f t="shared" si="26"/>
        <v>0</v>
      </c>
      <c r="N40" s="15">
        <f>L40+M40</f>
        <v>1972439.9999999998</v>
      </c>
      <c r="P40" s="3" t="s">
        <v>13</v>
      </c>
      <c r="Q40" s="2">
        <v>1247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1247</v>
      </c>
      <c r="AB40" s="14">
        <f t="shared" si="27"/>
        <v>0</v>
      </c>
      <c r="AC40" s="15">
        <f>AA40+AB40</f>
        <v>1247</v>
      </c>
      <c r="AE40" s="3" t="s">
        <v>13</v>
      </c>
      <c r="AF40" s="2">
        <f t="shared" si="28"/>
        <v>1581.748195669607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6">
        <f t="shared" si="28"/>
        <v>1581.748195669607</v>
      </c>
      <c r="AQ40" s="17" t="str">
        <f t="shared" si="28"/>
        <v>N.A.</v>
      </c>
      <c r="AR40" s="15">
        <f t="shared" si="28"/>
        <v>1581.748195669607</v>
      </c>
    </row>
    <row r="41" spans="1:44" ht="15" customHeight="1" thickBot="1" x14ac:dyDescent="0.3">
      <c r="A41" s="3" t="s">
        <v>14</v>
      </c>
      <c r="B41" s="2">
        <v>3521823</v>
      </c>
      <c r="C41" s="2">
        <v>24401760.000000004</v>
      </c>
      <c r="D41" s="2">
        <v>47250</v>
      </c>
      <c r="E41" s="2"/>
      <c r="F41" s="2"/>
      <c r="G41" s="2">
        <v>480000</v>
      </c>
      <c r="H41" s="2"/>
      <c r="I41" s="2">
        <v>1804449.9999999998</v>
      </c>
      <c r="J41" s="2">
        <v>0</v>
      </c>
      <c r="K41" s="2"/>
      <c r="L41" s="1">
        <f t="shared" si="26"/>
        <v>3569073</v>
      </c>
      <c r="M41" s="14">
        <f t="shared" si="26"/>
        <v>26686210.000000004</v>
      </c>
      <c r="N41" s="15">
        <f>L41+M41</f>
        <v>30255283.000000004</v>
      </c>
      <c r="P41" s="3" t="s">
        <v>14</v>
      </c>
      <c r="Q41" s="2">
        <v>1703</v>
      </c>
      <c r="R41" s="2">
        <v>4896</v>
      </c>
      <c r="S41" s="2">
        <v>108</v>
      </c>
      <c r="T41" s="2">
        <v>0</v>
      </c>
      <c r="U41" s="2">
        <v>0</v>
      </c>
      <c r="V41" s="2">
        <v>160</v>
      </c>
      <c r="W41" s="2">
        <v>0</v>
      </c>
      <c r="X41" s="2">
        <v>974</v>
      </c>
      <c r="Y41" s="2">
        <v>1276</v>
      </c>
      <c r="Z41" s="2">
        <v>0</v>
      </c>
      <c r="AA41" s="1">
        <f t="shared" si="27"/>
        <v>3087</v>
      </c>
      <c r="AB41" s="14">
        <f t="shared" si="27"/>
        <v>6030</v>
      </c>
      <c r="AC41" s="15">
        <f>AA41+AB41</f>
        <v>9117</v>
      </c>
      <c r="AE41" s="3" t="s">
        <v>14</v>
      </c>
      <c r="AF41" s="2">
        <f t="shared" si="28"/>
        <v>2068.0111567821491</v>
      </c>
      <c r="AG41" s="2">
        <f t="shared" si="28"/>
        <v>4984.0196078431381</v>
      </c>
      <c r="AH41" s="2">
        <f t="shared" si="28"/>
        <v>437.5</v>
      </c>
      <c r="AI41" s="2" t="str">
        <f t="shared" si="28"/>
        <v>N.A.</v>
      </c>
      <c r="AJ41" s="2" t="str">
        <f t="shared" si="28"/>
        <v>N.A.</v>
      </c>
      <c r="AK41" s="2">
        <f t="shared" si="28"/>
        <v>3000</v>
      </c>
      <c r="AL41" s="2" t="str">
        <f t="shared" si="28"/>
        <v>N.A.</v>
      </c>
      <c r="AM41" s="2">
        <f t="shared" si="28"/>
        <v>1852.6180698151948</v>
      </c>
      <c r="AN41" s="2">
        <f t="shared" si="28"/>
        <v>0</v>
      </c>
      <c r="AO41" s="2" t="str">
        <f t="shared" si="28"/>
        <v>N.A.</v>
      </c>
      <c r="AP41" s="16">
        <f t="shared" si="28"/>
        <v>1156.1622934888242</v>
      </c>
      <c r="AQ41" s="17">
        <f t="shared" si="28"/>
        <v>4425.5737976782757</v>
      </c>
      <c r="AR41" s="15">
        <f t="shared" si="28"/>
        <v>3318.5568717779975</v>
      </c>
    </row>
    <row r="42" spans="1:44" ht="15" customHeight="1" thickBot="1" x14ac:dyDescent="0.3">
      <c r="A42" s="3" t="s">
        <v>15</v>
      </c>
      <c r="B42" s="2">
        <v>139320</v>
      </c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6"/>
        <v>139320</v>
      </c>
      <c r="M42" s="14">
        <f t="shared" si="26"/>
        <v>0</v>
      </c>
      <c r="N42" s="15">
        <f>L42+M42</f>
        <v>139320</v>
      </c>
      <c r="P42" s="3" t="s">
        <v>15</v>
      </c>
      <c r="Q42" s="2">
        <v>54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162</v>
      </c>
      <c r="Z42" s="2">
        <v>0</v>
      </c>
      <c r="AA42" s="1">
        <f t="shared" si="27"/>
        <v>216</v>
      </c>
      <c r="AB42" s="14">
        <f t="shared" si="27"/>
        <v>0</v>
      </c>
      <c r="AC42" s="15">
        <f>AA42+AB42</f>
        <v>216</v>
      </c>
      <c r="AE42" s="3" t="s">
        <v>15</v>
      </c>
      <c r="AF42" s="2">
        <f t="shared" si="28"/>
        <v>2580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6">
        <f t="shared" si="28"/>
        <v>645</v>
      </c>
      <c r="AQ42" s="17" t="str">
        <f t="shared" si="28"/>
        <v>N.A.</v>
      </c>
      <c r="AR42" s="15">
        <f t="shared" si="28"/>
        <v>645</v>
      </c>
    </row>
    <row r="43" spans="1:44" ht="15" customHeight="1" thickBot="1" x14ac:dyDescent="0.3">
      <c r="A43" s="4" t="s">
        <v>16</v>
      </c>
      <c r="B43" s="2">
        <f t="shared" ref="B43:K43" si="29">SUM(B39:B42)</f>
        <v>6098583</v>
      </c>
      <c r="C43" s="2">
        <f t="shared" si="29"/>
        <v>24401760.000000004</v>
      </c>
      <c r="D43" s="2">
        <f t="shared" si="29"/>
        <v>47250</v>
      </c>
      <c r="E43" s="2">
        <f t="shared" si="29"/>
        <v>0</v>
      </c>
      <c r="F43" s="2">
        <f t="shared" si="29"/>
        <v>0</v>
      </c>
      <c r="G43" s="2">
        <f t="shared" si="29"/>
        <v>480000</v>
      </c>
      <c r="H43" s="2">
        <f t="shared" si="29"/>
        <v>3175544.9999999986</v>
      </c>
      <c r="I43" s="2">
        <f t="shared" si="29"/>
        <v>1804449.9999999998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9321377.9999999981</v>
      </c>
      <c r="M43" s="14">
        <f t="shared" ref="M43" si="31">C43+E43+G43+I43+K43</f>
        <v>26686210.000000004</v>
      </c>
      <c r="N43" s="19">
        <f>L43+M43</f>
        <v>36007588</v>
      </c>
      <c r="P43" s="4" t="s">
        <v>16</v>
      </c>
      <c r="Q43" s="2">
        <f t="shared" ref="Q43:Z43" si="32">SUM(Q39:Q42)</f>
        <v>3159</v>
      </c>
      <c r="R43" s="2">
        <f t="shared" si="32"/>
        <v>4896</v>
      </c>
      <c r="S43" s="2">
        <f t="shared" si="32"/>
        <v>108</v>
      </c>
      <c r="T43" s="2">
        <f t="shared" si="32"/>
        <v>0</v>
      </c>
      <c r="U43" s="2">
        <f t="shared" si="32"/>
        <v>0</v>
      </c>
      <c r="V43" s="2">
        <f t="shared" si="32"/>
        <v>160</v>
      </c>
      <c r="W43" s="2">
        <f t="shared" si="32"/>
        <v>2654</v>
      </c>
      <c r="X43" s="2">
        <f t="shared" si="32"/>
        <v>974</v>
      </c>
      <c r="Y43" s="2">
        <f t="shared" si="32"/>
        <v>2004</v>
      </c>
      <c r="Z43" s="2">
        <f t="shared" si="32"/>
        <v>0</v>
      </c>
      <c r="AA43" s="1">
        <f t="shared" ref="AA43" si="33">Q43+S43+U43+W43+Y43</f>
        <v>7925</v>
      </c>
      <c r="AB43" s="14">
        <f t="shared" ref="AB43" si="34">R43+T43+V43+X43+Z43</f>
        <v>6030</v>
      </c>
      <c r="AC43" s="19">
        <f>AA43+AB43</f>
        <v>13955</v>
      </c>
      <c r="AE43" s="4" t="s">
        <v>16</v>
      </c>
      <c r="AF43" s="2">
        <f t="shared" ref="AF43:AO43" si="35">IFERROR(B43/Q43, "N.A.")</f>
        <v>1930.5422602089268</v>
      </c>
      <c r="AG43" s="2">
        <f t="shared" si="35"/>
        <v>4984.0196078431381</v>
      </c>
      <c r="AH43" s="2">
        <f t="shared" si="35"/>
        <v>437.5</v>
      </c>
      <c r="AI43" s="2" t="str">
        <f t="shared" si="35"/>
        <v>N.A.</v>
      </c>
      <c r="AJ43" s="2" t="str">
        <f t="shared" si="35"/>
        <v>N.A.</v>
      </c>
      <c r="AK43" s="2">
        <f t="shared" si="35"/>
        <v>3000</v>
      </c>
      <c r="AL43" s="2">
        <f t="shared" si="35"/>
        <v>1196.5128108515444</v>
      </c>
      <c r="AM43" s="2">
        <f t="shared" si="35"/>
        <v>1852.6180698151948</v>
      </c>
      <c r="AN43" s="2">
        <f t="shared" si="35"/>
        <v>0</v>
      </c>
      <c r="AO43" s="2" t="str">
        <f t="shared" si="35"/>
        <v>N.A.</v>
      </c>
      <c r="AP43" s="16">
        <f t="shared" ref="AP43" si="36">IFERROR(L43/AA43, "N.A.")</f>
        <v>1176.1991167192427</v>
      </c>
      <c r="AQ43" s="17">
        <f t="shared" ref="AQ43" si="37">IFERROR(M43/AB43, "N.A.")</f>
        <v>4425.5737976782757</v>
      </c>
      <c r="AR43" s="15">
        <f t="shared" ref="AR43" si="38">IFERROR(N43/AC43, "N.A.")</f>
        <v>2580.2642780365459</v>
      </c>
    </row>
    <row r="44" spans="1:44" ht="15" customHeight="1" thickBot="1" x14ac:dyDescent="0.3">
      <c r="A44" s="5" t="s">
        <v>0</v>
      </c>
      <c r="B44" s="47">
        <f>B43+C43</f>
        <v>30500343.000000004</v>
      </c>
      <c r="C44" s="48"/>
      <c r="D44" s="47">
        <f>D43+E43</f>
        <v>47250</v>
      </c>
      <c r="E44" s="48"/>
      <c r="F44" s="47">
        <f>F43+G43</f>
        <v>480000</v>
      </c>
      <c r="G44" s="48"/>
      <c r="H44" s="47">
        <f>H43+I43</f>
        <v>4979994.9999999981</v>
      </c>
      <c r="I44" s="48"/>
      <c r="J44" s="47">
        <f>J43+K43</f>
        <v>0</v>
      </c>
      <c r="K44" s="48"/>
      <c r="L44" s="47">
        <f>L43+M43</f>
        <v>36007588</v>
      </c>
      <c r="M44" s="51"/>
      <c r="N44" s="20">
        <f>B44+D44+F44+H44+J44</f>
        <v>36007588</v>
      </c>
      <c r="P44" s="5" t="s">
        <v>0</v>
      </c>
      <c r="Q44" s="47">
        <f>Q43+R43</f>
        <v>8055</v>
      </c>
      <c r="R44" s="48"/>
      <c r="S44" s="47">
        <f>S43+T43</f>
        <v>108</v>
      </c>
      <c r="T44" s="48"/>
      <c r="U44" s="47">
        <f>U43+V43</f>
        <v>160</v>
      </c>
      <c r="V44" s="48"/>
      <c r="W44" s="47">
        <f>W43+X43</f>
        <v>3628</v>
      </c>
      <c r="X44" s="48"/>
      <c r="Y44" s="47">
        <f>Y43+Z43</f>
        <v>2004</v>
      </c>
      <c r="Z44" s="48"/>
      <c r="AA44" s="47">
        <f>AA43+AB43</f>
        <v>13955</v>
      </c>
      <c r="AB44" s="51"/>
      <c r="AC44" s="20">
        <f>Q44+S44+U44+W44+Y44</f>
        <v>13955</v>
      </c>
      <c r="AE44" s="5" t="s">
        <v>0</v>
      </c>
      <c r="AF44" s="49">
        <f>IFERROR(B44/Q44,"N.A.")</f>
        <v>3786.5106145251402</v>
      </c>
      <c r="AG44" s="50"/>
      <c r="AH44" s="49">
        <f>IFERROR(D44/S44,"N.A.")</f>
        <v>437.5</v>
      </c>
      <c r="AI44" s="50"/>
      <c r="AJ44" s="49">
        <f>IFERROR(F44/U44,"N.A.")</f>
        <v>3000</v>
      </c>
      <c r="AK44" s="50"/>
      <c r="AL44" s="49">
        <f>IFERROR(H44/W44,"N.A.")</f>
        <v>1372.655733186328</v>
      </c>
      <c r="AM44" s="50"/>
      <c r="AN44" s="49">
        <f>IFERROR(J44/Y44,"N.A.")</f>
        <v>0</v>
      </c>
      <c r="AO44" s="50"/>
      <c r="AP44" s="49">
        <f>IFERROR(L44/AA44,"N.A.")</f>
        <v>2580.2642780365459</v>
      </c>
      <c r="AQ44" s="50"/>
      <c r="AR44" s="18">
        <f>IFERROR(N44/AC44, "N.A.")</f>
        <v>2580.2642780365459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37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1" t="s">
        <v>31</v>
      </c>
      <c r="P10" s="11" t="s">
        <v>28</v>
      </c>
      <c r="AE10" s="11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2" t="s">
        <v>10</v>
      </c>
      <c r="C14" s="13" t="s">
        <v>11</v>
      </c>
      <c r="D14" s="12" t="s">
        <v>10</v>
      </c>
      <c r="E14" s="13" t="s">
        <v>11</v>
      </c>
      <c r="F14" s="12" t="s">
        <v>10</v>
      </c>
      <c r="G14" s="13" t="s">
        <v>11</v>
      </c>
      <c r="H14" s="12" t="s">
        <v>10</v>
      </c>
      <c r="I14" s="13" t="s">
        <v>11</v>
      </c>
      <c r="J14" s="12" t="s">
        <v>10</v>
      </c>
      <c r="K14" s="13" t="s">
        <v>11</v>
      </c>
      <c r="L14" s="12" t="s">
        <v>10</v>
      </c>
      <c r="M14" s="13" t="s">
        <v>11</v>
      </c>
      <c r="N14" s="31"/>
      <c r="P14" s="31"/>
      <c r="Q14" s="12" t="s">
        <v>10</v>
      </c>
      <c r="R14" s="13" t="s">
        <v>11</v>
      </c>
      <c r="S14" s="12" t="s">
        <v>10</v>
      </c>
      <c r="T14" s="13" t="s">
        <v>11</v>
      </c>
      <c r="U14" s="12" t="s">
        <v>10</v>
      </c>
      <c r="V14" s="13" t="s">
        <v>11</v>
      </c>
      <c r="W14" s="12" t="s">
        <v>10</v>
      </c>
      <c r="X14" s="13" t="s">
        <v>11</v>
      </c>
      <c r="Y14" s="12" t="s">
        <v>10</v>
      </c>
      <c r="Z14" s="13" t="s">
        <v>11</v>
      </c>
      <c r="AA14" s="12" t="s">
        <v>10</v>
      </c>
      <c r="AB14" s="13" t="s">
        <v>11</v>
      </c>
      <c r="AC14" s="31"/>
      <c r="AE14" s="31"/>
      <c r="AF14" s="12" t="s">
        <v>10</v>
      </c>
      <c r="AG14" s="13" t="s">
        <v>11</v>
      </c>
      <c r="AH14" s="12" t="s">
        <v>10</v>
      </c>
      <c r="AI14" s="13" t="s">
        <v>11</v>
      </c>
      <c r="AJ14" s="12" t="s">
        <v>10</v>
      </c>
      <c r="AK14" s="13" t="s">
        <v>11</v>
      </c>
      <c r="AL14" s="12" t="s">
        <v>10</v>
      </c>
      <c r="AM14" s="13" t="s">
        <v>11</v>
      </c>
      <c r="AN14" s="12" t="s">
        <v>10</v>
      </c>
      <c r="AO14" s="13" t="s">
        <v>11</v>
      </c>
      <c r="AP14" s="12" t="s">
        <v>10</v>
      </c>
      <c r="AQ14" s="13" t="s">
        <v>11</v>
      </c>
      <c r="AR14" s="31"/>
    </row>
    <row r="15" spans="1:44" ht="15" customHeight="1" thickBot="1" x14ac:dyDescent="0.3">
      <c r="A15" s="3" t="s">
        <v>12</v>
      </c>
      <c r="B15" s="2">
        <v>488480</v>
      </c>
      <c r="C15" s="2"/>
      <c r="D15" s="2">
        <v>732720</v>
      </c>
      <c r="E15" s="2"/>
      <c r="F15" s="2">
        <v>426000</v>
      </c>
      <c r="G15" s="2"/>
      <c r="H15" s="2">
        <v>2298979.9999999995</v>
      </c>
      <c r="I15" s="2"/>
      <c r="J15" s="2">
        <v>0</v>
      </c>
      <c r="K15" s="2"/>
      <c r="L15" s="1">
        <f t="shared" ref="L15:M18" si="0">B15+D15+F15+H15+J15</f>
        <v>3946179.9999999995</v>
      </c>
      <c r="M15" s="14">
        <f t="shared" si="0"/>
        <v>0</v>
      </c>
      <c r="N15" s="15">
        <f>L15+M15</f>
        <v>3946179.9999999995</v>
      </c>
      <c r="P15" s="3" t="s">
        <v>12</v>
      </c>
      <c r="Q15" s="2">
        <v>284</v>
      </c>
      <c r="R15" s="2">
        <v>0</v>
      </c>
      <c r="S15" s="2">
        <v>284</v>
      </c>
      <c r="T15" s="2">
        <v>0</v>
      </c>
      <c r="U15" s="2">
        <v>284</v>
      </c>
      <c r="V15" s="2">
        <v>0</v>
      </c>
      <c r="W15" s="2">
        <v>1136</v>
      </c>
      <c r="X15" s="2">
        <v>0</v>
      </c>
      <c r="Y15" s="2">
        <v>284</v>
      </c>
      <c r="Z15" s="2">
        <v>0</v>
      </c>
      <c r="AA15" s="1">
        <f t="shared" ref="AA15:AB18" si="1">Q15+S15+U15+W15+Y15</f>
        <v>2272</v>
      </c>
      <c r="AB15" s="14">
        <f t="shared" si="1"/>
        <v>0</v>
      </c>
      <c r="AC15" s="15">
        <f>AA15+AB15</f>
        <v>2272</v>
      </c>
      <c r="AE15" s="3" t="s">
        <v>12</v>
      </c>
      <c r="AF15" s="2">
        <f t="shared" ref="AF15:AR18" si="2">IFERROR(B15/Q15, "N.A.")</f>
        <v>1720</v>
      </c>
      <c r="AG15" s="2" t="str">
        <f t="shared" si="2"/>
        <v>N.A.</v>
      </c>
      <c r="AH15" s="2">
        <f t="shared" si="2"/>
        <v>2580</v>
      </c>
      <c r="AI15" s="2" t="str">
        <f t="shared" si="2"/>
        <v>N.A.</v>
      </c>
      <c r="AJ15" s="2">
        <f t="shared" si="2"/>
        <v>1500</v>
      </c>
      <c r="AK15" s="2" t="str">
        <f t="shared" si="2"/>
        <v>N.A.</v>
      </c>
      <c r="AL15" s="2">
        <f t="shared" si="2"/>
        <v>2023.7499999999995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1736.8749999999998</v>
      </c>
      <c r="AQ15" s="17" t="str">
        <f t="shared" si="2"/>
        <v>N.A.</v>
      </c>
      <c r="AR15" s="15">
        <f t="shared" si="2"/>
        <v>1736.8749999999998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5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4">
        <f t="shared" si="1"/>
        <v>0</v>
      </c>
      <c r="AC16" s="15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 t="str">
        <f t="shared" si="2"/>
        <v>N.A.</v>
      </c>
      <c r="AQ16" s="17" t="str">
        <f t="shared" si="2"/>
        <v>N.A.</v>
      </c>
      <c r="AR16" s="15" t="str">
        <f t="shared" si="2"/>
        <v>N.A.</v>
      </c>
    </row>
    <row r="17" spans="1:44" ht="15" customHeight="1" thickBot="1" x14ac:dyDescent="0.3">
      <c r="A17" s="3" t="s">
        <v>14</v>
      </c>
      <c r="B17" s="2">
        <v>4720080</v>
      </c>
      <c r="C17" s="2">
        <v>21264216</v>
      </c>
      <c r="D17" s="2"/>
      <c r="E17" s="2">
        <v>5983880</v>
      </c>
      <c r="F17" s="2"/>
      <c r="G17" s="2">
        <v>4260000</v>
      </c>
      <c r="H17" s="2"/>
      <c r="I17" s="2"/>
      <c r="J17" s="2"/>
      <c r="K17" s="2"/>
      <c r="L17" s="1">
        <f t="shared" si="0"/>
        <v>4720080</v>
      </c>
      <c r="M17" s="14">
        <f t="shared" si="0"/>
        <v>31508096</v>
      </c>
      <c r="N17" s="15">
        <f>L17+M17</f>
        <v>36228176</v>
      </c>
      <c r="P17" s="3" t="s">
        <v>14</v>
      </c>
      <c r="Q17" s="2">
        <v>1420</v>
      </c>
      <c r="R17" s="2">
        <v>3124</v>
      </c>
      <c r="S17" s="2">
        <v>0</v>
      </c>
      <c r="T17" s="2">
        <v>568</v>
      </c>
      <c r="U17" s="2">
        <v>0</v>
      </c>
      <c r="V17" s="2">
        <v>284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1420</v>
      </c>
      <c r="AB17" s="14">
        <f t="shared" si="1"/>
        <v>3976</v>
      </c>
      <c r="AC17" s="15">
        <f>AA17+AB17</f>
        <v>5396</v>
      </c>
      <c r="AE17" s="3" t="s">
        <v>14</v>
      </c>
      <c r="AF17" s="2">
        <f t="shared" si="2"/>
        <v>3324</v>
      </c>
      <c r="AG17" s="2">
        <f t="shared" si="2"/>
        <v>6806.727272727273</v>
      </c>
      <c r="AH17" s="2" t="str">
        <f t="shared" si="2"/>
        <v>N.A.</v>
      </c>
      <c r="AI17" s="2">
        <f t="shared" si="2"/>
        <v>10535</v>
      </c>
      <c r="AJ17" s="2" t="str">
        <f t="shared" si="2"/>
        <v>N.A.</v>
      </c>
      <c r="AK17" s="2">
        <f t="shared" si="2"/>
        <v>15000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6">
        <f t="shared" si="2"/>
        <v>3324</v>
      </c>
      <c r="AQ17" s="17">
        <f t="shared" si="2"/>
        <v>7924.5714285714284</v>
      </c>
      <c r="AR17" s="15">
        <f t="shared" si="2"/>
        <v>6713.894736842105</v>
      </c>
    </row>
    <row r="18" spans="1:44" ht="15" customHeight="1" thickBot="1" x14ac:dyDescent="0.3">
      <c r="A18" s="3" t="s">
        <v>15</v>
      </c>
      <c r="B18" s="2"/>
      <c r="C18" s="2"/>
      <c r="D18" s="2">
        <v>3663600</v>
      </c>
      <c r="E18" s="2"/>
      <c r="F18" s="2"/>
      <c r="G18" s="2">
        <v>1587560</v>
      </c>
      <c r="H18" s="2"/>
      <c r="I18" s="2"/>
      <c r="J18" s="2"/>
      <c r="K18" s="2"/>
      <c r="L18" s="1">
        <f t="shared" si="0"/>
        <v>3663600</v>
      </c>
      <c r="M18" s="14">
        <f t="shared" si="0"/>
        <v>1587560</v>
      </c>
      <c r="N18" s="15">
        <f>L18+M18</f>
        <v>5251160</v>
      </c>
      <c r="P18" s="3" t="s">
        <v>15</v>
      </c>
      <c r="Q18" s="2">
        <v>0</v>
      </c>
      <c r="R18" s="2">
        <v>0</v>
      </c>
      <c r="S18" s="2">
        <v>852</v>
      </c>
      <c r="T18" s="2">
        <v>0</v>
      </c>
      <c r="U18" s="2">
        <v>0</v>
      </c>
      <c r="V18" s="2">
        <v>568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852</v>
      </c>
      <c r="AB18" s="14">
        <f t="shared" si="1"/>
        <v>568</v>
      </c>
      <c r="AC18" s="19">
        <f>AA18+AB18</f>
        <v>1420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>
        <f t="shared" si="2"/>
        <v>4300</v>
      </c>
      <c r="AI18" s="2" t="str">
        <f t="shared" si="2"/>
        <v>N.A.</v>
      </c>
      <c r="AJ18" s="2" t="str">
        <f t="shared" si="2"/>
        <v>N.A.</v>
      </c>
      <c r="AK18" s="2">
        <f t="shared" si="2"/>
        <v>2795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>
        <f t="shared" si="2"/>
        <v>4300</v>
      </c>
      <c r="AQ18" s="17">
        <f t="shared" si="2"/>
        <v>2795</v>
      </c>
      <c r="AR18" s="15">
        <f t="shared" si="2"/>
        <v>3698</v>
      </c>
    </row>
    <row r="19" spans="1:44" ht="15" customHeight="1" thickBot="1" x14ac:dyDescent="0.3">
      <c r="A19" s="4" t="s">
        <v>16</v>
      </c>
      <c r="B19" s="2">
        <f t="shared" ref="B19:K19" si="3">SUM(B15:B18)</f>
        <v>5208560</v>
      </c>
      <c r="C19" s="2">
        <f t="shared" si="3"/>
        <v>21264216</v>
      </c>
      <c r="D19" s="2">
        <f t="shared" si="3"/>
        <v>4396320</v>
      </c>
      <c r="E19" s="2">
        <f t="shared" si="3"/>
        <v>5983880</v>
      </c>
      <c r="F19" s="2">
        <f t="shared" si="3"/>
        <v>426000</v>
      </c>
      <c r="G19" s="2">
        <f t="shared" si="3"/>
        <v>5847560</v>
      </c>
      <c r="H19" s="2">
        <f t="shared" si="3"/>
        <v>2298979.9999999995</v>
      </c>
      <c r="I19" s="2">
        <f t="shared" si="3"/>
        <v>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12329860</v>
      </c>
      <c r="M19" s="14">
        <f t="shared" ref="M19" si="5">C19+E19+G19+I19+K19</f>
        <v>33095656</v>
      </c>
      <c r="N19" s="19">
        <f>L19+M19</f>
        <v>45425516</v>
      </c>
      <c r="P19" s="4" t="s">
        <v>16</v>
      </c>
      <c r="Q19" s="2">
        <f t="shared" ref="Q19:Z19" si="6">SUM(Q15:Q18)</f>
        <v>1704</v>
      </c>
      <c r="R19" s="2">
        <f t="shared" si="6"/>
        <v>3124</v>
      </c>
      <c r="S19" s="2">
        <f t="shared" si="6"/>
        <v>1136</v>
      </c>
      <c r="T19" s="2">
        <f t="shared" si="6"/>
        <v>568</v>
      </c>
      <c r="U19" s="2">
        <f t="shared" si="6"/>
        <v>284</v>
      </c>
      <c r="V19" s="2">
        <f t="shared" si="6"/>
        <v>852</v>
      </c>
      <c r="W19" s="2">
        <f t="shared" si="6"/>
        <v>1136</v>
      </c>
      <c r="X19" s="2">
        <f t="shared" si="6"/>
        <v>0</v>
      </c>
      <c r="Y19" s="2">
        <f t="shared" si="6"/>
        <v>284</v>
      </c>
      <c r="Z19" s="2">
        <f t="shared" si="6"/>
        <v>0</v>
      </c>
      <c r="AA19" s="1">
        <f t="shared" ref="AA19" si="7">Q19+S19+U19+W19+Y19</f>
        <v>4544</v>
      </c>
      <c r="AB19" s="14">
        <f t="shared" ref="AB19" si="8">R19+T19+V19+X19+Z19</f>
        <v>4544</v>
      </c>
      <c r="AC19" s="15">
        <f>AA19+AB19</f>
        <v>9088</v>
      </c>
      <c r="AE19" s="4" t="s">
        <v>16</v>
      </c>
      <c r="AF19" s="2">
        <f t="shared" ref="AF19:AO19" si="9">IFERROR(B19/Q19, "N.A.")</f>
        <v>3056.6666666666665</v>
      </c>
      <c r="AG19" s="2">
        <f t="shared" si="9"/>
        <v>6806.727272727273</v>
      </c>
      <c r="AH19" s="2">
        <f t="shared" si="9"/>
        <v>3870</v>
      </c>
      <c r="AI19" s="2">
        <f t="shared" si="9"/>
        <v>10535</v>
      </c>
      <c r="AJ19" s="2">
        <f t="shared" si="9"/>
        <v>1500</v>
      </c>
      <c r="AK19" s="2">
        <f t="shared" si="9"/>
        <v>6863.333333333333</v>
      </c>
      <c r="AL19" s="2">
        <f t="shared" si="9"/>
        <v>2023.7499999999995</v>
      </c>
      <c r="AM19" s="2" t="str">
        <f t="shared" si="9"/>
        <v>N.A.</v>
      </c>
      <c r="AN19" s="2">
        <f t="shared" si="9"/>
        <v>0</v>
      </c>
      <c r="AO19" s="2" t="str">
        <f t="shared" si="9"/>
        <v>N.A.</v>
      </c>
      <c r="AP19" s="16">
        <f t="shared" ref="AP19" si="10">IFERROR(L19/AA19, "N.A.")</f>
        <v>2713.4375</v>
      </c>
      <c r="AQ19" s="17">
        <f t="shared" ref="AQ19" si="11">IFERROR(M19/AB19, "N.A.")</f>
        <v>7283.375</v>
      </c>
      <c r="AR19" s="15">
        <f t="shared" ref="AR19" si="12">IFERROR(N19/AC19, "N.A.")</f>
        <v>4998.40625</v>
      </c>
    </row>
    <row r="20" spans="1:44" ht="15" customHeight="1" thickBot="1" x14ac:dyDescent="0.3">
      <c r="A20" s="5" t="s">
        <v>0</v>
      </c>
      <c r="B20" s="47">
        <f>B19+C19</f>
        <v>26472776</v>
      </c>
      <c r="C20" s="48"/>
      <c r="D20" s="47">
        <f>D19+E19</f>
        <v>10380200</v>
      </c>
      <c r="E20" s="48"/>
      <c r="F20" s="47">
        <f>F19+G19</f>
        <v>6273560</v>
      </c>
      <c r="G20" s="48"/>
      <c r="H20" s="47">
        <f>H19+I19</f>
        <v>2298979.9999999995</v>
      </c>
      <c r="I20" s="48"/>
      <c r="J20" s="47">
        <f>J19+K19</f>
        <v>0</v>
      </c>
      <c r="K20" s="48"/>
      <c r="L20" s="47">
        <f>L19+M19</f>
        <v>45425516</v>
      </c>
      <c r="M20" s="51"/>
      <c r="N20" s="20">
        <f>B20+D20+F20+H20+J20</f>
        <v>45425516</v>
      </c>
      <c r="P20" s="5" t="s">
        <v>0</v>
      </c>
      <c r="Q20" s="47">
        <f>Q19+R19</f>
        <v>4828</v>
      </c>
      <c r="R20" s="48"/>
      <c r="S20" s="47">
        <f>S19+T19</f>
        <v>1704</v>
      </c>
      <c r="T20" s="48"/>
      <c r="U20" s="47">
        <f>U19+V19</f>
        <v>1136</v>
      </c>
      <c r="V20" s="48"/>
      <c r="W20" s="47">
        <f>W19+X19</f>
        <v>1136</v>
      </c>
      <c r="X20" s="48"/>
      <c r="Y20" s="47">
        <f>Y19+Z19</f>
        <v>284</v>
      </c>
      <c r="Z20" s="48"/>
      <c r="AA20" s="47">
        <f>AA19+AB19</f>
        <v>9088</v>
      </c>
      <c r="AB20" s="48"/>
      <c r="AC20" s="21">
        <f>Q20+S20+U20+W20+Y20</f>
        <v>9088</v>
      </c>
      <c r="AE20" s="5" t="s">
        <v>0</v>
      </c>
      <c r="AF20" s="49">
        <f>IFERROR(B20/Q20,"N.A.")</f>
        <v>5483.1764705882351</v>
      </c>
      <c r="AG20" s="50"/>
      <c r="AH20" s="49">
        <f>IFERROR(D20/S20,"N.A.")</f>
        <v>6091.666666666667</v>
      </c>
      <c r="AI20" s="50"/>
      <c r="AJ20" s="49">
        <f>IFERROR(F20/U20,"N.A.")</f>
        <v>5522.5</v>
      </c>
      <c r="AK20" s="50"/>
      <c r="AL20" s="49">
        <f>IFERROR(H20/W20,"N.A.")</f>
        <v>2023.7499999999995</v>
      </c>
      <c r="AM20" s="50"/>
      <c r="AN20" s="49">
        <f>IFERROR(J20/Y20,"N.A.")</f>
        <v>0</v>
      </c>
      <c r="AO20" s="50"/>
      <c r="AP20" s="49">
        <f>IFERROR(L20/AA20,"N.A.")</f>
        <v>4998.40625</v>
      </c>
      <c r="AQ20" s="50"/>
      <c r="AR20" s="18">
        <f>IFERROR(N20/AC20, "N.A.")</f>
        <v>4998.40625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1" t="s">
        <v>32</v>
      </c>
      <c r="P22" s="11" t="s">
        <v>29</v>
      </c>
      <c r="AE22" s="11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2" t="s">
        <v>10</v>
      </c>
      <c r="C26" s="13" t="s">
        <v>11</v>
      </c>
      <c r="D26" s="12" t="s">
        <v>10</v>
      </c>
      <c r="E26" s="13" t="s">
        <v>11</v>
      </c>
      <c r="F26" s="12" t="s">
        <v>10</v>
      </c>
      <c r="G26" s="13" t="s">
        <v>11</v>
      </c>
      <c r="H26" s="12" t="s">
        <v>10</v>
      </c>
      <c r="I26" s="13" t="s">
        <v>11</v>
      </c>
      <c r="J26" s="12" t="s">
        <v>10</v>
      </c>
      <c r="K26" s="13" t="s">
        <v>11</v>
      </c>
      <c r="L26" s="12" t="s">
        <v>10</v>
      </c>
      <c r="M26" s="13" t="s">
        <v>11</v>
      </c>
      <c r="N26" s="31"/>
      <c r="P26" s="31"/>
      <c r="Q26" s="12" t="s">
        <v>10</v>
      </c>
      <c r="R26" s="13" t="s">
        <v>11</v>
      </c>
      <c r="S26" s="12" t="s">
        <v>10</v>
      </c>
      <c r="T26" s="13" t="s">
        <v>11</v>
      </c>
      <c r="U26" s="12" t="s">
        <v>10</v>
      </c>
      <c r="V26" s="13" t="s">
        <v>11</v>
      </c>
      <c r="W26" s="12" t="s">
        <v>10</v>
      </c>
      <c r="X26" s="13" t="s">
        <v>11</v>
      </c>
      <c r="Y26" s="12" t="s">
        <v>10</v>
      </c>
      <c r="Z26" s="13" t="s">
        <v>11</v>
      </c>
      <c r="AA26" s="12" t="s">
        <v>10</v>
      </c>
      <c r="AB26" s="13" t="s">
        <v>11</v>
      </c>
      <c r="AC26" s="31"/>
      <c r="AE26" s="31"/>
      <c r="AF26" s="12" t="s">
        <v>10</v>
      </c>
      <c r="AG26" s="13" t="s">
        <v>11</v>
      </c>
      <c r="AH26" s="12" t="s">
        <v>10</v>
      </c>
      <c r="AI26" s="13" t="s">
        <v>11</v>
      </c>
      <c r="AJ26" s="12" t="s">
        <v>10</v>
      </c>
      <c r="AK26" s="13" t="s">
        <v>11</v>
      </c>
      <c r="AL26" s="12" t="s">
        <v>10</v>
      </c>
      <c r="AM26" s="13" t="s">
        <v>11</v>
      </c>
      <c r="AN26" s="12" t="s">
        <v>10</v>
      </c>
      <c r="AO26" s="13" t="s">
        <v>11</v>
      </c>
      <c r="AP26" s="12" t="s">
        <v>10</v>
      </c>
      <c r="AQ26" s="13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>
        <v>732720</v>
      </c>
      <c r="E27" s="2"/>
      <c r="F27" s="2">
        <v>426000</v>
      </c>
      <c r="G27" s="2"/>
      <c r="H27" s="2">
        <v>1648620</v>
      </c>
      <c r="I27" s="2"/>
      <c r="J27" s="2"/>
      <c r="K27" s="2"/>
      <c r="L27" s="1">
        <f t="shared" ref="L27:M30" si="13">B27+D27+F27+H27+J27</f>
        <v>2807340</v>
      </c>
      <c r="M27" s="14">
        <f t="shared" si="13"/>
        <v>0</v>
      </c>
      <c r="N27" s="15">
        <f>L27+M27</f>
        <v>2807340</v>
      </c>
      <c r="P27" s="3" t="s">
        <v>12</v>
      </c>
      <c r="Q27" s="2">
        <v>0</v>
      </c>
      <c r="R27" s="2">
        <v>0</v>
      </c>
      <c r="S27" s="2">
        <v>284</v>
      </c>
      <c r="T27" s="2">
        <v>0</v>
      </c>
      <c r="U27" s="2">
        <v>284</v>
      </c>
      <c r="V27" s="2">
        <v>0</v>
      </c>
      <c r="W27" s="2">
        <v>568</v>
      </c>
      <c r="X27" s="2">
        <v>0</v>
      </c>
      <c r="Y27" s="2">
        <v>0</v>
      </c>
      <c r="Z27" s="2">
        <v>0</v>
      </c>
      <c r="AA27" s="1">
        <f t="shared" ref="AA27:AB30" si="14">Q27+S27+U27+W27+Y27</f>
        <v>1136</v>
      </c>
      <c r="AB27" s="14">
        <f t="shared" si="14"/>
        <v>0</v>
      </c>
      <c r="AC27" s="15">
        <f>AA27+AB27</f>
        <v>1136</v>
      </c>
      <c r="AE27" s="3" t="s">
        <v>12</v>
      </c>
      <c r="AF27" s="2" t="str">
        <f t="shared" ref="AF27:AR30" si="15">IFERROR(B27/Q27, "N.A.")</f>
        <v>N.A.</v>
      </c>
      <c r="AG27" s="2" t="str">
        <f t="shared" si="15"/>
        <v>N.A.</v>
      </c>
      <c r="AH27" s="2">
        <f t="shared" si="15"/>
        <v>2580</v>
      </c>
      <c r="AI27" s="2" t="str">
        <f t="shared" si="15"/>
        <v>N.A.</v>
      </c>
      <c r="AJ27" s="2">
        <f t="shared" si="15"/>
        <v>1500</v>
      </c>
      <c r="AK27" s="2" t="str">
        <f t="shared" si="15"/>
        <v>N.A.</v>
      </c>
      <c r="AL27" s="2">
        <f t="shared" si="15"/>
        <v>2902.5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6">
        <f t="shared" si="15"/>
        <v>2471.25</v>
      </c>
      <c r="AQ27" s="17" t="str">
        <f t="shared" si="15"/>
        <v>N.A.</v>
      </c>
      <c r="AR27" s="15">
        <f t="shared" si="15"/>
        <v>2471.25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4">
        <f t="shared" si="13"/>
        <v>0</v>
      </c>
      <c r="N28" s="15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4">
        <f t="shared" si="14"/>
        <v>0</v>
      </c>
      <c r="AC28" s="15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6" t="str">
        <f t="shared" si="15"/>
        <v>N.A.</v>
      </c>
      <c r="AQ28" s="17" t="str">
        <f t="shared" si="15"/>
        <v>N.A.</v>
      </c>
      <c r="AR28" s="15" t="str">
        <f t="shared" si="15"/>
        <v>N.A.</v>
      </c>
    </row>
    <row r="29" spans="1:44" ht="15" customHeight="1" thickBot="1" x14ac:dyDescent="0.3">
      <c r="A29" s="3" t="s">
        <v>14</v>
      </c>
      <c r="B29" s="2">
        <v>4109480</v>
      </c>
      <c r="C29" s="2">
        <v>15790400</v>
      </c>
      <c r="D29" s="2"/>
      <c r="E29" s="2">
        <v>5983880</v>
      </c>
      <c r="F29" s="2"/>
      <c r="G29" s="2">
        <v>4260000</v>
      </c>
      <c r="H29" s="2"/>
      <c r="I29" s="2"/>
      <c r="J29" s="2"/>
      <c r="K29" s="2"/>
      <c r="L29" s="1">
        <f t="shared" si="13"/>
        <v>4109480</v>
      </c>
      <c r="M29" s="14">
        <f t="shared" si="13"/>
        <v>26034280</v>
      </c>
      <c r="N29" s="15">
        <f>L29+M29</f>
        <v>30143760</v>
      </c>
      <c r="P29" s="3" t="s">
        <v>14</v>
      </c>
      <c r="Q29" s="2">
        <v>1136</v>
      </c>
      <c r="R29" s="2">
        <v>1988</v>
      </c>
      <c r="S29" s="2">
        <v>0</v>
      </c>
      <c r="T29" s="2">
        <v>568</v>
      </c>
      <c r="U29" s="2">
        <v>0</v>
      </c>
      <c r="V29" s="2">
        <v>284</v>
      </c>
      <c r="W29" s="2">
        <v>0</v>
      </c>
      <c r="X29" s="2">
        <v>0</v>
      </c>
      <c r="Y29" s="2">
        <v>0</v>
      </c>
      <c r="Z29" s="2">
        <v>0</v>
      </c>
      <c r="AA29" s="1">
        <f t="shared" si="14"/>
        <v>1136</v>
      </c>
      <c r="AB29" s="14">
        <f t="shared" si="14"/>
        <v>2840</v>
      </c>
      <c r="AC29" s="15">
        <f>AA29+AB29</f>
        <v>3976</v>
      </c>
      <c r="AE29" s="3" t="s">
        <v>14</v>
      </c>
      <c r="AF29" s="2">
        <f t="shared" si="15"/>
        <v>3617.5</v>
      </c>
      <c r="AG29" s="2">
        <f t="shared" si="15"/>
        <v>7942.8571428571431</v>
      </c>
      <c r="AH29" s="2" t="str">
        <f t="shared" si="15"/>
        <v>N.A.</v>
      </c>
      <c r="AI29" s="2">
        <f t="shared" si="15"/>
        <v>10535</v>
      </c>
      <c r="AJ29" s="2" t="str">
        <f t="shared" si="15"/>
        <v>N.A.</v>
      </c>
      <c r="AK29" s="2">
        <f t="shared" si="15"/>
        <v>15000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6">
        <f t="shared" si="15"/>
        <v>3617.5</v>
      </c>
      <c r="AQ29" s="17">
        <f t="shared" si="15"/>
        <v>9167</v>
      </c>
      <c r="AR29" s="15">
        <f t="shared" si="15"/>
        <v>7581.4285714285716</v>
      </c>
    </row>
    <row r="30" spans="1:44" ht="15" customHeight="1" thickBot="1" x14ac:dyDescent="0.3">
      <c r="A30" s="3" t="s">
        <v>15</v>
      </c>
      <c r="B30" s="2"/>
      <c r="C30" s="2"/>
      <c r="D30" s="2">
        <v>3663600</v>
      </c>
      <c r="E30" s="2"/>
      <c r="F30" s="2"/>
      <c r="G30" s="2">
        <v>1587560</v>
      </c>
      <c r="H30" s="2"/>
      <c r="I30" s="2"/>
      <c r="J30" s="2"/>
      <c r="K30" s="2"/>
      <c r="L30" s="1">
        <f t="shared" si="13"/>
        <v>3663600</v>
      </c>
      <c r="M30" s="14">
        <f t="shared" si="13"/>
        <v>1587560</v>
      </c>
      <c r="N30" s="15">
        <f>L30+M30</f>
        <v>5251160</v>
      </c>
      <c r="P30" s="3" t="s">
        <v>15</v>
      </c>
      <c r="Q30" s="2">
        <v>0</v>
      </c>
      <c r="R30" s="2">
        <v>0</v>
      </c>
      <c r="S30" s="2">
        <v>852</v>
      </c>
      <c r="T30" s="2">
        <v>0</v>
      </c>
      <c r="U30" s="2">
        <v>0</v>
      </c>
      <c r="V30" s="2">
        <v>568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852</v>
      </c>
      <c r="AB30" s="14">
        <f t="shared" si="14"/>
        <v>568</v>
      </c>
      <c r="AC30" s="19">
        <f>AA30+AB30</f>
        <v>1420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>
        <f t="shared" si="15"/>
        <v>4300</v>
      </c>
      <c r="AI30" s="2" t="str">
        <f t="shared" si="15"/>
        <v>N.A.</v>
      </c>
      <c r="AJ30" s="2" t="str">
        <f t="shared" si="15"/>
        <v>N.A.</v>
      </c>
      <c r="AK30" s="2">
        <f t="shared" si="15"/>
        <v>2795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6">
        <f t="shared" si="15"/>
        <v>4300</v>
      </c>
      <c r="AQ30" s="17">
        <f t="shared" si="15"/>
        <v>2795</v>
      </c>
      <c r="AR30" s="15">
        <f t="shared" si="15"/>
        <v>3698</v>
      </c>
    </row>
    <row r="31" spans="1:44" ht="15" customHeight="1" thickBot="1" x14ac:dyDescent="0.3">
      <c r="A31" s="4" t="s">
        <v>16</v>
      </c>
      <c r="B31" s="2">
        <f t="shared" ref="B31:K31" si="16">SUM(B27:B30)</f>
        <v>4109480</v>
      </c>
      <c r="C31" s="2">
        <f t="shared" si="16"/>
        <v>15790400</v>
      </c>
      <c r="D31" s="2">
        <f t="shared" si="16"/>
        <v>4396320</v>
      </c>
      <c r="E31" s="2">
        <f t="shared" si="16"/>
        <v>5983880</v>
      </c>
      <c r="F31" s="2">
        <f t="shared" si="16"/>
        <v>426000</v>
      </c>
      <c r="G31" s="2">
        <f t="shared" si="16"/>
        <v>5847560</v>
      </c>
      <c r="H31" s="2">
        <f t="shared" si="16"/>
        <v>1648620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10580420</v>
      </c>
      <c r="M31" s="14">
        <f t="shared" ref="M31" si="18">C31+E31+G31+I31+K31</f>
        <v>27621840</v>
      </c>
      <c r="N31" s="19">
        <f>L31+M31</f>
        <v>38202260</v>
      </c>
      <c r="P31" s="4" t="s">
        <v>16</v>
      </c>
      <c r="Q31" s="2">
        <f t="shared" ref="Q31:Z31" si="19">SUM(Q27:Q30)</f>
        <v>1136</v>
      </c>
      <c r="R31" s="2">
        <f t="shared" si="19"/>
        <v>1988</v>
      </c>
      <c r="S31" s="2">
        <f t="shared" si="19"/>
        <v>1136</v>
      </c>
      <c r="T31" s="2">
        <f t="shared" si="19"/>
        <v>568</v>
      </c>
      <c r="U31" s="2">
        <f t="shared" si="19"/>
        <v>284</v>
      </c>
      <c r="V31" s="2">
        <f t="shared" si="19"/>
        <v>852</v>
      </c>
      <c r="W31" s="2">
        <f t="shared" si="19"/>
        <v>568</v>
      </c>
      <c r="X31" s="2">
        <f t="shared" si="19"/>
        <v>0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3124</v>
      </c>
      <c r="AB31" s="14">
        <f t="shared" ref="AB31" si="21">R31+T31+V31+X31+Z31</f>
        <v>3408</v>
      </c>
      <c r="AC31" s="15">
        <f>AA31+AB31</f>
        <v>6532</v>
      </c>
      <c r="AE31" s="4" t="s">
        <v>16</v>
      </c>
      <c r="AF31" s="2">
        <f t="shared" ref="AF31:AO31" si="22">IFERROR(B31/Q31, "N.A.")</f>
        <v>3617.5</v>
      </c>
      <c r="AG31" s="2">
        <f t="shared" si="22"/>
        <v>7942.8571428571431</v>
      </c>
      <c r="AH31" s="2">
        <f t="shared" si="22"/>
        <v>3870</v>
      </c>
      <c r="AI31" s="2">
        <f t="shared" si="22"/>
        <v>10535</v>
      </c>
      <c r="AJ31" s="2">
        <f t="shared" si="22"/>
        <v>1500</v>
      </c>
      <c r="AK31" s="2">
        <f t="shared" si="22"/>
        <v>6863.333333333333</v>
      </c>
      <c r="AL31" s="2">
        <f t="shared" si="22"/>
        <v>2902.5</v>
      </c>
      <c r="AM31" s="2" t="str">
        <f t="shared" si="22"/>
        <v>N.A.</v>
      </c>
      <c r="AN31" s="2" t="str">
        <f t="shared" si="22"/>
        <v>N.A.</v>
      </c>
      <c r="AO31" s="2" t="str">
        <f t="shared" si="22"/>
        <v>N.A.</v>
      </c>
      <c r="AP31" s="16">
        <f t="shared" ref="AP31" si="23">IFERROR(L31/AA31, "N.A.")</f>
        <v>3386.818181818182</v>
      </c>
      <c r="AQ31" s="17">
        <f t="shared" ref="AQ31" si="24">IFERROR(M31/AB31, "N.A.")</f>
        <v>8105</v>
      </c>
      <c r="AR31" s="15">
        <f t="shared" ref="AR31" si="25">IFERROR(N31/AC31, "N.A.")</f>
        <v>5848.478260869565</v>
      </c>
    </row>
    <row r="32" spans="1:44" ht="15" customHeight="1" thickBot="1" x14ac:dyDescent="0.3">
      <c r="A32" s="5" t="s">
        <v>0</v>
      </c>
      <c r="B32" s="47">
        <f>B31+C31</f>
        <v>19899880</v>
      </c>
      <c r="C32" s="48"/>
      <c r="D32" s="47">
        <f>D31+E31</f>
        <v>10380200</v>
      </c>
      <c r="E32" s="48"/>
      <c r="F32" s="47">
        <f>F31+G31</f>
        <v>6273560</v>
      </c>
      <c r="G32" s="48"/>
      <c r="H32" s="47">
        <f>H31+I31</f>
        <v>1648620</v>
      </c>
      <c r="I32" s="48"/>
      <c r="J32" s="47">
        <f>J31+K31</f>
        <v>0</v>
      </c>
      <c r="K32" s="48"/>
      <c r="L32" s="47">
        <f>L31+M31</f>
        <v>38202260</v>
      </c>
      <c r="M32" s="51"/>
      <c r="N32" s="20">
        <f>B32+D32+F32+H32+J32</f>
        <v>38202260</v>
      </c>
      <c r="P32" s="5" t="s">
        <v>0</v>
      </c>
      <c r="Q32" s="47">
        <f>Q31+R31</f>
        <v>3124</v>
      </c>
      <c r="R32" s="48"/>
      <c r="S32" s="47">
        <f>S31+T31</f>
        <v>1704</v>
      </c>
      <c r="T32" s="48"/>
      <c r="U32" s="47">
        <f>U31+V31</f>
        <v>1136</v>
      </c>
      <c r="V32" s="48"/>
      <c r="W32" s="47">
        <f>W31+X31</f>
        <v>568</v>
      </c>
      <c r="X32" s="48"/>
      <c r="Y32" s="47">
        <f>Y31+Z31</f>
        <v>0</v>
      </c>
      <c r="Z32" s="48"/>
      <c r="AA32" s="47">
        <f>AA31+AB31</f>
        <v>6532</v>
      </c>
      <c r="AB32" s="48"/>
      <c r="AC32" s="21">
        <f>Q32+S32+U32+W32+Y32</f>
        <v>6532</v>
      </c>
      <c r="AE32" s="5" t="s">
        <v>0</v>
      </c>
      <c r="AF32" s="49">
        <f>IFERROR(B32/Q32,"N.A.")</f>
        <v>6370</v>
      </c>
      <c r="AG32" s="50"/>
      <c r="AH32" s="49">
        <f>IFERROR(D32/S32,"N.A.")</f>
        <v>6091.666666666667</v>
      </c>
      <c r="AI32" s="50"/>
      <c r="AJ32" s="49">
        <f>IFERROR(F32/U32,"N.A.")</f>
        <v>5522.5</v>
      </c>
      <c r="AK32" s="50"/>
      <c r="AL32" s="49">
        <f>IFERROR(H32/W32,"N.A.")</f>
        <v>2902.5</v>
      </c>
      <c r="AM32" s="50"/>
      <c r="AN32" s="49" t="str">
        <f>IFERROR(J32/Y32,"N.A.")</f>
        <v>N.A.</v>
      </c>
      <c r="AO32" s="50"/>
      <c r="AP32" s="49">
        <f>IFERROR(L32/AA32,"N.A.")</f>
        <v>5848.478260869565</v>
      </c>
      <c r="AQ32" s="50"/>
      <c r="AR32" s="18">
        <f>IFERROR(N32/AC32, "N.A.")</f>
        <v>5848.478260869565</v>
      </c>
    </row>
    <row r="33" spans="1:44" ht="15" customHeight="1" x14ac:dyDescent="0.25"/>
    <row r="34" spans="1:44" ht="23.25" customHeight="1" thickBot="1" x14ac:dyDescent="0.3">
      <c r="A34" s="11" t="s">
        <v>33</v>
      </c>
      <c r="P34" s="11" t="s">
        <v>30</v>
      </c>
      <c r="AE34" s="11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2" t="s">
        <v>10</v>
      </c>
      <c r="C38" s="13" t="s">
        <v>11</v>
      </c>
      <c r="D38" s="12" t="s">
        <v>10</v>
      </c>
      <c r="E38" s="13" t="s">
        <v>11</v>
      </c>
      <c r="F38" s="12" t="s">
        <v>10</v>
      </c>
      <c r="G38" s="13" t="s">
        <v>11</v>
      </c>
      <c r="H38" s="12" t="s">
        <v>10</v>
      </c>
      <c r="I38" s="13" t="s">
        <v>11</v>
      </c>
      <c r="J38" s="12" t="s">
        <v>10</v>
      </c>
      <c r="K38" s="13" t="s">
        <v>11</v>
      </c>
      <c r="L38" s="12" t="s">
        <v>10</v>
      </c>
      <c r="M38" s="13" t="s">
        <v>11</v>
      </c>
      <c r="N38" s="31"/>
      <c r="P38" s="31"/>
      <c r="Q38" s="12" t="s">
        <v>10</v>
      </c>
      <c r="R38" s="13" t="s">
        <v>11</v>
      </c>
      <c r="S38" s="12" t="s">
        <v>10</v>
      </c>
      <c r="T38" s="13" t="s">
        <v>11</v>
      </c>
      <c r="U38" s="12" t="s">
        <v>10</v>
      </c>
      <c r="V38" s="13" t="s">
        <v>11</v>
      </c>
      <c r="W38" s="12" t="s">
        <v>10</v>
      </c>
      <c r="X38" s="13" t="s">
        <v>11</v>
      </c>
      <c r="Y38" s="12" t="s">
        <v>10</v>
      </c>
      <c r="Z38" s="13" t="s">
        <v>11</v>
      </c>
      <c r="AA38" s="12" t="s">
        <v>10</v>
      </c>
      <c r="AB38" s="13" t="s">
        <v>11</v>
      </c>
      <c r="AC38" s="31"/>
      <c r="AE38" s="31"/>
      <c r="AF38" s="12" t="s">
        <v>10</v>
      </c>
      <c r="AG38" s="13" t="s">
        <v>11</v>
      </c>
      <c r="AH38" s="12" t="s">
        <v>10</v>
      </c>
      <c r="AI38" s="13" t="s">
        <v>11</v>
      </c>
      <c r="AJ38" s="12" t="s">
        <v>10</v>
      </c>
      <c r="AK38" s="13" t="s">
        <v>11</v>
      </c>
      <c r="AL38" s="12" t="s">
        <v>10</v>
      </c>
      <c r="AM38" s="13" t="s">
        <v>11</v>
      </c>
      <c r="AN38" s="12" t="s">
        <v>10</v>
      </c>
      <c r="AO38" s="13" t="s">
        <v>11</v>
      </c>
      <c r="AP38" s="12" t="s">
        <v>10</v>
      </c>
      <c r="AQ38" s="13" t="s">
        <v>11</v>
      </c>
      <c r="AR38" s="31"/>
    </row>
    <row r="39" spans="1:44" ht="15" customHeight="1" thickBot="1" x14ac:dyDescent="0.3">
      <c r="A39" s="3" t="s">
        <v>12</v>
      </c>
      <c r="B39" s="2">
        <v>488480</v>
      </c>
      <c r="C39" s="2"/>
      <c r="D39" s="2"/>
      <c r="E39" s="2"/>
      <c r="F39" s="2"/>
      <c r="G39" s="2"/>
      <c r="H39" s="2">
        <v>650360</v>
      </c>
      <c r="I39" s="2"/>
      <c r="J39" s="2">
        <v>0</v>
      </c>
      <c r="K39" s="2"/>
      <c r="L39" s="1">
        <f t="shared" ref="L39:M42" si="26">B39+D39+F39+H39+J39</f>
        <v>1138840</v>
      </c>
      <c r="M39" s="14">
        <f t="shared" si="26"/>
        <v>0</v>
      </c>
      <c r="N39" s="15">
        <f>L39+M39</f>
        <v>1138840</v>
      </c>
      <c r="P39" s="3" t="s">
        <v>12</v>
      </c>
      <c r="Q39" s="2">
        <v>284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568</v>
      </c>
      <c r="X39" s="2">
        <v>0</v>
      </c>
      <c r="Y39" s="2">
        <v>284</v>
      </c>
      <c r="Z39" s="2">
        <v>0</v>
      </c>
      <c r="AA39" s="1">
        <f t="shared" ref="AA39:AB42" si="27">Q39+S39+U39+W39+Y39</f>
        <v>1136</v>
      </c>
      <c r="AB39" s="14">
        <f t="shared" si="27"/>
        <v>0</v>
      </c>
      <c r="AC39" s="15">
        <f>AA39+AB39</f>
        <v>1136</v>
      </c>
      <c r="AE39" s="3" t="s">
        <v>12</v>
      </c>
      <c r="AF39" s="2">
        <f t="shared" ref="AF39:AR42" si="28">IFERROR(B39/Q39, "N.A.")</f>
        <v>1720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1145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6">
        <f t="shared" si="28"/>
        <v>1002.5</v>
      </c>
      <c r="AQ39" s="17" t="str">
        <f t="shared" si="28"/>
        <v>N.A.</v>
      </c>
      <c r="AR39" s="15">
        <f t="shared" si="28"/>
        <v>1002.5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0</v>
      </c>
      <c r="M40" s="14">
        <f t="shared" si="26"/>
        <v>0</v>
      </c>
      <c r="N40" s="15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0</v>
      </c>
      <c r="AB40" s="14">
        <f t="shared" si="27"/>
        <v>0</v>
      </c>
      <c r="AC40" s="15">
        <f>AA40+AB40</f>
        <v>0</v>
      </c>
      <c r="AE40" s="3" t="s">
        <v>13</v>
      </c>
      <c r="AF40" s="2" t="str">
        <f t="shared" si="28"/>
        <v>N.A.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6" t="str">
        <f t="shared" si="28"/>
        <v>N.A.</v>
      </c>
      <c r="AQ40" s="17" t="str">
        <f t="shared" si="28"/>
        <v>N.A.</v>
      </c>
      <c r="AR40" s="15" t="str">
        <f t="shared" si="28"/>
        <v>N.A.</v>
      </c>
    </row>
    <row r="41" spans="1:44" ht="15" customHeight="1" thickBot="1" x14ac:dyDescent="0.3">
      <c r="A41" s="3" t="s">
        <v>14</v>
      </c>
      <c r="B41" s="2">
        <v>610600</v>
      </c>
      <c r="C41" s="2">
        <v>5473816</v>
      </c>
      <c r="D41" s="2"/>
      <c r="E41" s="2"/>
      <c r="F41" s="2"/>
      <c r="G41" s="2"/>
      <c r="H41" s="2"/>
      <c r="I41" s="2"/>
      <c r="J41" s="2"/>
      <c r="K41" s="2"/>
      <c r="L41" s="1">
        <f t="shared" si="26"/>
        <v>610600</v>
      </c>
      <c r="M41" s="14">
        <f t="shared" si="26"/>
        <v>5473816</v>
      </c>
      <c r="N41" s="15">
        <f>L41+M41</f>
        <v>6084416</v>
      </c>
      <c r="P41" s="3" t="s">
        <v>14</v>
      </c>
      <c r="Q41" s="2">
        <v>284</v>
      </c>
      <c r="R41" s="2">
        <v>1136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7"/>
        <v>284</v>
      </c>
      <c r="AB41" s="14">
        <f t="shared" si="27"/>
        <v>1136</v>
      </c>
      <c r="AC41" s="15">
        <f>AA41+AB41</f>
        <v>1420</v>
      </c>
      <c r="AE41" s="3" t="s">
        <v>14</v>
      </c>
      <c r="AF41" s="2">
        <f t="shared" si="28"/>
        <v>2150</v>
      </c>
      <c r="AG41" s="2">
        <f t="shared" si="28"/>
        <v>4818.5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 t="str">
        <f t="shared" si="28"/>
        <v>N.A.</v>
      </c>
      <c r="AN41" s="2" t="str">
        <f t="shared" si="28"/>
        <v>N.A.</v>
      </c>
      <c r="AO41" s="2" t="str">
        <f t="shared" si="28"/>
        <v>N.A.</v>
      </c>
      <c r="AP41" s="16">
        <f t="shared" si="28"/>
        <v>2150</v>
      </c>
      <c r="AQ41" s="17">
        <f t="shared" si="28"/>
        <v>4818.5</v>
      </c>
      <c r="AR41" s="15">
        <f t="shared" si="28"/>
        <v>4284.8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4">
        <f t="shared" si="26"/>
        <v>0</v>
      </c>
      <c r="N42" s="15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4">
        <f t="shared" si="27"/>
        <v>0</v>
      </c>
      <c r="AC42" s="15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6" t="str">
        <f t="shared" si="28"/>
        <v>N.A.</v>
      </c>
      <c r="AQ42" s="17" t="str">
        <f t="shared" si="28"/>
        <v>N.A.</v>
      </c>
      <c r="AR42" s="15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1099080</v>
      </c>
      <c r="C43" s="2">
        <f t="shared" si="29"/>
        <v>5473816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650360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1749440</v>
      </c>
      <c r="M43" s="14">
        <f t="shared" ref="M43" si="31">C43+E43+G43+I43+K43</f>
        <v>5473816</v>
      </c>
      <c r="N43" s="19">
        <f>L43+M43</f>
        <v>7223256</v>
      </c>
      <c r="P43" s="4" t="s">
        <v>16</v>
      </c>
      <c r="Q43" s="2">
        <f t="shared" ref="Q43:Z43" si="32">SUM(Q39:Q42)</f>
        <v>568</v>
      </c>
      <c r="R43" s="2">
        <f t="shared" si="32"/>
        <v>1136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568</v>
      </c>
      <c r="X43" s="2">
        <f t="shared" si="32"/>
        <v>0</v>
      </c>
      <c r="Y43" s="2">
        <f t="shared" si="32"/>
        <v>284</v>
      </c>
      <c r="Z43" s="2">
        <f t="shared" si="32"/>
        <v>0</v>
      </c>
      <c r="AA43" s="1">
        <f t="shared" ref="AA43" si="33">Q43+S43+U43+W43+Y43</f>
        <v>1420</v>
      </c>
      <c r="AB43" s="14">
        <f t="shared" ref="AB43" si="34">R43+T43+V43+X43+Z43</f>
        <v>1136</v>
      </c>
      <c r="AC43" s="19">
        <f>AA43+AB43</f>
        <v>2556</v>
      </c>
      <c r="AE43" s="4" t="s">
        <v>16</v>
      </c>
      <c r="AF43" s="2">
        <f t="shared" ref="AF43:AO43" si="35">IFERROR(B43/Q43, "N.A.")</f>
        <v>1935</v>
      </c>
      <c r="AG43" s="2">
        <f t="shared" si="35"/>
        <v>4818.5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1145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6">
        <f t="shared" ref="AP43" si="36">IFERROR(L43/AA43, "N.A.")</f>
        <v>1232</v>
      </c>
      <c r="AQ43" s="17">
        <f t="shared" ref="AQ43" si="37">IFERROR(M43/AB43, "N.A.")</f>
        <v>4818.5</v>
      </c>
      <c r="AR43" s="15">
        <f t="shared" ref="AR43" si="38">IFERROR(N43/AC43, "N.A.")</f>
        <v>2826</v>
      </c>
    </row>
    <row r="44" spans="1:44" ht="15" customHeight="1" thickBot="1" x14ac:dyDescent="0.3">
      <c r="A44" s="5" t="s">
        <v>0</v>
      </c>
      <c r="B44" s="47">
        <f>B43+C43</f>
        <v>6572896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650360</v>
      </c>
      <c r="I44" s="48"/>
      <c r="J44" s="47">
        <f>J43+K43</f>
        <v>0</v>
      </c>
      <c r="K44" s="48"/>
      <c r="L44" s="47">
        <f>L43+M43</f>
        <v>7223256</v>
      </c>
      <c r="M44" s="51"/>
      <c r="N44" s="20">
        <f>B44+D44+F44+H44+J44</f>
        <v>7223256</v>
      </c>
      <c r="P44" s="5" t="s">
        <v>0</v>
      </c>
      <c r="Q44" s="47">
        <f>Q43+R43</f>
        <v>1704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568</v>
      </c>
      <c r="X44" s="48"/>
      <c r="Y44" s="47">
        <f>Y43+Z43</f>
        <v>284</v>
      </c>
      <c r="Z44" s="48"/>
      <c r="AA44" s="47">
        <f>AA43+AB43</f>
        <v>2556</v>
      </c>
      <c r="AB44" s="51"/>
      <c r="AC44" s="20">
        <f>Q44+S44+U44+W44+Y44</f>
        <v>2556</v>
      </c>
      <c r="AE44" s="5" t="s">
        <v>0</v>
      </c>
      <c r="AF44" s="49">
        <f>IFERROR(B44/Q44,"N.A.")</f>
        <v>3857.3333333333335</v>
      </c>
      <c r="AG44" s="50"/>
      <c r="AH44" s="49" t="str">
        <f>IFERROR(D44/S44,"N.A.")</f>
        <v>N.A.</v>
      </c>
      <c r="AI44" s="50"/>
      <c r="AJ44" s="49" t="str">
        <f>IFERROR(F44/U44,"N.A.")</f>
        <v>N.A.</v>
      </c>
      <c r="AK44" s="50"/>
      <c r="AL44" s="49">
        <f>IFERROR(H44/W44,"N.A.")</f>
        <v>1145</v>
      </c>
      <c r="AM44" s="50"/>
      <c r="AN44" s="49">
        <f>IFERROR(J44/Y44,"N.A.")</f>
        <v>0</v>
      </c>
      <c r="AO44" s="50"/>
      <c r="AP44" s="49">
        <f>IFERROR(L44/AA44,"N.A.")</f>
        <v>2826</v>
      </c>
      <c r="AQ44" s="50"/>
      <c r="AR44" s="18">
        <f>IFERROR(N44/AC44, "N.A.")</f>
        <v>2826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37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1" t="s">
        <v>31</v>
      </c>
      <c r="P10" s="11" t="s">
        <v>28</v>
      </c>
      <c r="AE10" s="11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2" t="s">
        <v>10</v>
      </c>
      <c r="C14" s="13" t="s">
        <v>11</v>
      </c>
      <c r="D14" s="12" t="s">
        <v>10</v>
      </c>
      <c r="E14" s="13" t="s">
        <v>11</v>
      </c>
      <c r="F14" s="12" t="s">
        <v>10</v>
      </c>
      <c r="G14" s="13" t="s">
        <v>11</v>
      </c>
      <c r="H14" s="12" t="s">
        <v>10</v>
      </c>
      <c r="I14" s="13" t="s">
        <v>11</v>
      </c>
      <c r="J14" s="12" t="s">
        <v>10</v>
      </c>
      <c r="K14" s="13" t="s">
        <v>11</v>
      </c>
      <c r="L14" s="12" t="s">
        <v>10</v>
      </c>
      <c r="M14" s="13" t="s">
        <v>11</v>
      </c>
      <c r="N14" s="31"/>
      <c r="P14" s="31"/>
      <c r="Q14" s="12" t="s">
        <v>10</v>
      </c>
      <c r="R14" s="13" t="s">
        <v>11</v>
      </c>
      <c r="S14" s="12" t="s">
        <v>10</v>
      </c>
      <c r="T14" s="13" t="s">
        <v>11</v>
      </c>
      <c r="U14" s="12" t="s">
        <v>10</v>
      </c>
      <c r="V14" s="13" t="s">
        <v>11</v>
      </c>
      <c r="W14" s="12" t="s">
        <v>10</v>
      </c>
      <c r="X14" s="13" t="s">
        <v>11</v>
      </c>
      <c r="Y14" s="12" t="s">
        <v>10</v>
      </c>
      <c r="Z14" s="13" t="s">
        <v>11</v>
      </c>
      <c r="AA14" s="12" t="s">
        <v>10</v>
      </c>
      <c r="AB14" s="13" t="s">
        <v>11</v>
      </c>
      <c r="AC14" s="31"/>
      <c r="AE14" s="31"/>
      <c r="AF14" s="12" t="s">
        <v>10</v>
      </c>
      <c r="AG14" s="13" t="s">
        <v>11</v>
      </c>
      <c r="AH14" s="12" t="s">
        <v>10</v>
      </c>
      <c r="AI14" s="13" t="s">
        <v>11</v>
      </c>
      <c r="AJ14" s="12" t="s">
        <v>10</v>
      </c>
      <c r="AK14" s="13" t="s">
        <v>11</v>
      </c>
      <c r="AL14" s="12" t="s">
        <v>10</v>
      </c>
      <c r="AM14" s="13" t="s">
        <v>11</v>
      </c>
      <c r="AN14" s="12" t="s">
        <v>10</v>
      </c>
      <c r="AO14" s="13" t="s">
        <v>11</v>
      </c>
      <c r="AP14" s="12" t="s">
        <v>10</v>
      </c>
      <c r="AQ14" s="13" t="s">
        <v>11</v>
      </c>
      <c r="AR14" s="31"/>
    </row>
    <row r="15" spans="1:44" ht="15" customHeight="1" thickBot="1" x14ac:dyDescent="0.3">
      <c r="A15" s="3" t="s">
        <v>12</v>
      </c>
      <c r="B15" s="2">
        <v>33205645.000000007</v>
      </c>
      <c r="C15" s="2"/>
      <c r="D15" s="2">
        <v>14328834.000000002</v>
      </c>
      <c r="E15" s="2"/>
      <c r="F15" s="2">
        <v>37550085</v>
      </c>
      <c r="G15" s="2"/>
      <c r="H15" s="2">
        <v>61053356.999999985</v>
      </c>
      <c r="I15" s="2"/>
      <c r="J15" s="2">
        <v>0</v>
      </c>
      <c r="K15" s="2"/>
      <c r="L15" s="1">
        <f t="shared" ref="L15:M18" si="0">B15+D15+F15+H15+J15</f>
        <v>146137921</v>
      </c>
      <c r="M15" s="14">
        <f t="shared" si="0"/>
        <v>0</v>
      </c>
      <c r="N15" s="15">
        <f>L15+M15</f>
        <v>146137921</v>
      </c>
      <c r="P15" s="3" t="s">
        <v>12</v>
      </c>
      <c r="Q15" s="2">
        <v>8926</v>
      </c>
      <c r="R15" s="2">
        <v>0</v>
      </c>
      <c r="S15" s="2">
        <v>4166</v>
      </c>
      <c r="T15" s="2">
        <v>0</v>
      </c>
      <c r="U15" s="2">
        <v>6314</v>
      </c>
      <c r="V15" s="2">
        <v>0</v>
      </c>
      <c r="W15" s="2">
        <v>21154</v>
      </c>
      <c r="X15" s="2">
        <v>0</v>
      </c>
      <c r="Y15" s="2">
        <v>3763</v>
      </c>
      <c r="Z15" s="2">
        <v>0</v>
      </c>
      <c r="AA15" s="1">
        <f t="shared" ref="AA15:AB18" si="1">Q15+S15+U15+W15+Y15</f>
        <v>44323</v>
      </c>
      <c r="AB15" s="14">
        <f t="shared" si="1"/>
        <v>0</v>
      </c>
      <c r="AC15" s="15">
        <f>AA15+AB15</f>
        <v>44323</v>
      </c>
      <c r="AE15" s="3" t="s">
        <v>12</v>
      </c>
      <c r="AF15" s="2">
        <f t="shared" ref="AF15:AR18" si="2">IFERROR(B15/Q15, "N.A.")</f>
        <v>3720.1036298453964</v>
      </c>
      <c r="AG15" s="2" t="str">
        <f t="shared" si="2"/>
        <v>N.A.</v>
      </c>
      <c r="AH15" s="2">
        <f t="shared" si="2"/>
        <v>3439.4704752760445</v>
      </c>
      <c r="AI15" s="2" t="str">
        <f t="shared" si="2"/>
        <v>N.A.</v>
      </c>
      <c r="AJ15" s="2">
        <f t="shared" si="2"/>
        <v>5947.1151409566046</v>
      </c>
      <c r="AK15" s="2" t="str">
        <f t="shared" si="2"/>
        <v>N.A.</v>
      </c>
      <c r="AL15" s="2">
        <f t="shared" si="2"/>
        <v>2886.1377044530577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3297.1125826320422</v>
      </c>
      <c r="AQ15" s="17" t="str">
        <f t="shared" si="2"/>
        <v>N.A.</v>
      </c>
      <c r="AR15" s="15">
        <f t="shared" si="2"/>
        <v>3297.1125826320422</v>
      </c>
    </row>
    <row r="16" spans="1:44" ht="15" customHeight="1" thickBot="1" x14ac:dyDescent="0.3">
      <c r="A16" s="3" t="s">
        <v>13</v>
      </c>
      <c r="B16" s="2">
        <v>15039347.000000006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15039347.000000006</v>
      </c>
      <c r="M16" s="14">
        <f t="shared" si="0"/>
        <v>0</v>
      </c>
      <c r="N16" s="15">
        <f>L16+M16</f>
        <v>15039347.000000006</v>
      </c>
      <c r="P16" s="3" t="s">
        <v>13</v>
      </c>
      <c r="Q16" s="2">
        <v>6896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6896</v>
      </c>
      <c r="AB16" s="14">
        <f t="shared" si="1"/>
        <v>0</v>
      </c>
      <c r="AC16" s="15">
        <f>AA16+AB16</f>
        <v>6896</v>
      </c>
      <c r="AE16" s="3" t="s">
        <v>13</v>
      </c>
      <c r="AF16" s="2">
        <f t="shared" si="2"/>
        <v>2180.8797853828314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2180.8797853828314</v>
      </c>
      <c r="AQ16" s="17" t="str">
        <f t="shared" si="2"/>
        <v>N.A.</v>
      </c>
      <c r="AR16" s="15">
        <f t="shared" si="2"/>
        <v>2180.8797853828314</v>
      </c>
    </row>
    <row r="17" spans="1:44" ht="15" customHeight="1" thickBot="1" x14ac:dyDescent="0.3">
      <c r="A17" s="3" t="s">
        <v>14</v>
      </c>
      <c r="B17" s="2">
        <v>103961109.00000006</v>
      </c>
      <c r="C17" s="2">
        <v>587385162.00000036</v>
      </c>
      <c r="D17" s="2">
        <v>18481480</v>
      </c>
      <c r="E17" s="2">
        <v>2225400</v>
      </c>
      <c r="F17" s="2"/>
      <c r="G17" s="2">
        <v>48868030</v>
      </c>
      <c r="H17" s="2"/>
      <c r="I17" s="2">
        <v>11070980</v>
      </c>
      <c r="J17" s="2">
        <v>0</v>
      </c>
      <c r="K17" s="2"/>
      <c r="L17" s="1">
        <f t="shared" si="0"/>
        <v>122442589.00000006</v>
      </c>
      <c r="M17" s="14">
        <f t="shared" si="0"/>
        <v>649549572.00000036</v>
      </c>
      <c r="N17" s="15">
        <f>L17+M17</f>
        <v>771992161.00000048</v>
      </c>
      <c r="P17" s="3" t="s">
        <v>14</v>
      </c>
      <c r="Q17" s="2">
        <v>23913</v>
      </c>
      <c r="R17" s="2">
        <v>79768</v>
      </c>
      <c r="S17" s="2">
        <v>5456</v>
      </c>
      <c r="T17" s="2">
        <v>472</v>
      </c>
      <c r="U17" s="2">
        <v>0</v>
      </c>
      <c r="V17" s="2">
        <v>5296</v>
      </c>
      <c r="W17" s="2">
        <v>0</v>
      </c>
      <c r="X17" s="2">
        <v>3833</v>
      </c>
      <c r="Y17" s="2">
        <v>4862</v>
      </c>
      <c r="Z17" s="2">
        <v>0</v>
      </c>
      <c r="AA17" s="1">
        <f t="shared" si="1"/>
        <v>34231</v>
      </c>
      <c r="AB17" s="14">
        <f t="shared" si="1"/>
        <v>89369</v>
      </c>
      <c r="AC17" s="15">
        <f>AA17+AB17</f>
        <v>123600</v>
      </c>
      <c r="AE17" s="3" t="s">
        <v>14</v>
      </c>
      <c r="AF17" s="2">
        <f t="shared" si="2"/>
        <v>4347.4724626772077</v>
      </c>
      <c r="AG17" s="2">
        <f t="shared" si="2"/>
        <v>7363.6691655801869</v>
      </c>
      <c r="AH17" s="2">
        <f t="shared" si="2"/>
        <v>3387.368035190616</v>
      </c>
      <c r="AI17" s="2">
        <f t="shared" si="2"/>
        <v>4714.8305084745762</v>
      </c>
      <c r="AJ17" s="2" t="str">
        <f t="shared" si="2"/>
        <v>N.A.</v>
      </c>
      <c r="AK17" s="2">
        <f t="shared" si="2"/>
        <v>9227.3470543806652</v>
      </c>
      <c r="AL17" s="2" t="str">
        <f t="shared" si="2"/>
        <v>N.A.</v>
      </c>
      <c r="AM17" s="2">
        <f t="shared" si="2"/>
        <v>2888.3328985129142</v>
      </c>
      <c r="AN17" s="2">
        <f t="shared" si="2"/>
        <v>0</v>
      </c>
      <c r="AO17" s="2" t="str">
        <f t="shared" si="2"/>
        <v>N.A.</v>
      </c>
      <c r="AP17" s="16">
        <f t="shared" si="2"/>
        <v>3576.9503958400296</v>
      </c>
      <c r="AQ17" s="17">
        <f t="shared" si="2"/>
        <v>7268.1754523380632</v>
      </c>
      <c r="AR17" s="15">
        <f t="shared" si="2"/>
        <v>6245.8912702265407</v>
      </c>
    </row>
    <row r="18" spans="1:44" ht="15" customHeight="1" thickBot="1" x14ac:dyDescent="0.3">
      <c r="A18" s="3" t="s">
        <v>15</v>
      </c>
      <c r="B18" s="2">
        <v>11140298.000000007</v>
      </c>
      <c r="C18" s="2">
        <v>4070294</v>
      </c>
      <c r="D18" s="2">
        <v>4344161</v>
      </c>
      <c r="E18" s="2">
        <v>1488445</v>
      </c>
      <c r="F18" s="2"/>
      <c r="G18" s="2">
        <v>6312644.0000000009</v>
      </c>
      <c r="H18" s="2">
        <v>906714.99999999977</v>
      </c>
      <c r="I18" s="2"/>
      <c r="J18" s="2">
        <v>0</v>
      </c>
      <c r="K18" s="2"/>
      <c r="L18" s="1">
        <f t="shared" si="0"/>
        <v>16391174.000000007</v>
      </c>
      <c r="M18" s="14">
        <f t="shared" si="0"/>
        <v>11871383</v>
      </c>
      <c r="N18" s="15">
        <f>L18+M18</f>
        <v>28262557.000000007</v>
      </c>
      <c r="P18" s="3" t="s">
        <v>15</v>
      </c>
      <c r="Q18" s="2">
        <v>4196</v>
      </c>
      <c r="R18" s="2">
        <v>1184</v>
      </c>
      <c r="S18" s="2">
        <v>1321</v>
      </c>
      <c r="T18" s="2">
        <v>505</v>
      </c>
      <c r="U18" s="2">
        <v>0</v>
      </c>
      <c r="V18" s="2">
        <v>1526</v>
      </c>
      <c r="W18" s="2">
        <v>3368</v>
      </c>
      <c r="X18" s="2">
        <v>0</v>
      </c>
      <c r="Y18" s="2">
        <v>1852</v>
      </c>
      <c r="Z18" s="2">
        <v>0</v>
      </c>
      <c r="AA18" s="1">
        <f t="shared" si="1"/>
        <v>10737</v>
      </c>
      <c r="AB18" s="14">
        <f t="shared" si="1"/>
        <v>3215</v>
      </c>
      <c r="AC18" s="19">
        <f>AA18+AB18</f>
        <v>13952</v>
      </c>
      <c r="AE18" s="3" t="s">
        <v>15</v>
      </c>
      <c r="AF18" s="2">
        <f t="shared" si="2"/>
        <v>2654.9804575786479</v>
      </c>
      <c r="AG18" s="2">
        <f t="shared" si="2"/>
        <v>3437.7483108108108</v>
      </c>
      <c r="AH18" s="2">
        <f t="shared" si="2"/>
        <v>3288.539742619228</v>
      </c>
      <c r="AI18" s="2">
        <f t="shared" si="2"/>
        <v>2947.4158415841584</v>
      </c>
      <c r="AJ18" s="2" t="str">
        <f t="shared" si="2"/>
        <v>N.A.</v>
      </c>
      <c r="AK18" s="2">
        <f t="shared" si="2"/>
        <v>4136.7260812581917</v>
      </c>
      <c r="AL18" s="2">
        <f t="shared" si="2"/>
        <v>269.21466745843225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1526.6065008847916</v>
      </c>
      <c r="AQ18" s="17">
        <f t="shared" si="2"/>
        <v>3692.4986003110421</v>
      </c>
      <c r="AR18" s="15">
        <f t="shared" si="2"/>
        <v>2025.6993262614685</v>
      </c>
    </row>
    <row r="19" spans="1:44" ht="15" customHeight="1" thickBot="1" x14ac:dyDescent="0.3">
      <c r="A19" s="4" t="s">
        <v>16</v>
      </c>
      <c r="B19" s="2">
        <f t="shared" ref="B19:K19" si="3">SUM(B15:B18)</f>
        <v>163346399.00000006</v>
      </c>
      <c r="C19" s="2">
        <f t="shared" si="3"/>
        <v>591455456.00000036</v>
      </c>
      <c r="D19" s="2">
        <f t="shared" si="3"/>
        <v>37154475</v>
      </c>
      <c r="E19" s="2">
        <f t="shared" si="3"/>
        <v>3713845</v>
      </c>
      <c r="F19" s="2">
        <f t="shared" si="3"/>
        <v>37550085</v>
      </c>
      <c r="G19" s="2">
        <f t="shared" si="3"/>
        <v>55180674</v>
      </c>
      <c r="H19" s="2">
        <f t="shared" si="3"/>
        <v>61960071.999999985</v>
      </c>
      <c r="I19" s="2">
        <f t="shared" si="3"/>
        <v>11070980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300011031.00000006</v>
      </c>
      <c r="M19" s="14">
        <f t="shared" ref="M19" si="5">C19+E19+G19+I19+K19</f>
        <v>661420955.00000036</v>
      </c>
      <c r="N19" s="19">
        <f>L19+M19</f>
        <v>961431986.00000048</v>
      </c>
      <c r="P19" s="4" t="s">
        <v>16</v>
      </c>
      <c r="Q19" s="2">
        <f t="shared" ref="Q19:Z19" si="6">SUM(Q15:Q18)</f>
        <v>43931</v>
      </c>
      <c r="R19" s="2">
        <f t="shared" si="6"/>
        <v>80952</v>
      </c>
      <c r="S19" s="2">
        <f t="shared" si="6"/>
        <v>10943</v>
      </c>
      <c r="T19" s="2">
        <f t="shared" si="6"/>
        <v>977</v>
      </c>
      <c r="U19" s="2">
        <f t="shared" si="6"/>
        <v>6314</v>
      </c>
      <c r="V19" s="2">
        <f t="shared" si="6"/>
        <v>6822</v>
      </c>
      <c r="W19" s="2">
        <f t="shared" si="6"/>
        <v>24522</v>
      </c>
      <c r="X19" s="2">
        <f t="shared" si="6"/>
        <v>3833</v>
      </c>
      <c r="Y19" s="2">
        <f t="shared" si="6"/>
        <v>10477</v>
      </c>
      <c r="Z19" s="2">
        <f t="shared" si="6"/>
        <v>0</v>
      </c>
      <c r="AA19" s="1">
        <f t="shared" ref="AA19" si="7">Q19+S19+U19+W19+Y19</f>
        <v>96187</v>
      </c>
      <c r="AB19" s="14">
        <f t="shared" ref="AB19" si="8">R19+T19+V19+X19+Z19</f>
        <v>92584</v>
      </c>
      <c r="AC19" s="15">
        <f>AA19+AB19</f>
        <v>188771</v>
      </c>
      <c r="AE19" s="4" t="s">
        <v>16</v>
      </c>
      <c r="AF19" s="2">
        <f t="shared" ref="AF19:AO19" si="9">IFERROR(B19/Q19, "N.A.")</f>
        <v>3718.2490496460373</v>
      </c>
      <c r="AG19" s="2">
        <f t="shared" si="9"/>
        <v>7306.2488388180691</v>
      </c>
      <c r="AH19" s="2">
        <f t="shared" si="9"/>
        <v>3395.2732340308871</v>
      </c>
      <c r="AI19" s="2">
        <f t="shared" si="9"/>
        <v>3801.274309109519</v>
      </c>
      <c r="AJ19" s="2">
        <f t="shared" si="9"/>
        <v>5947.1151409566046</v>
      </c>
      <c r="AK19" s="2">
        <f t="shared" si="9"/>
        <v>8088.6358839050135</v>
      </c>
      <c r="AL19" s="2">
        <f t="shared" si="9"/>
        <v>2526.713644890302</v>
      </c>
      <c r="AM19" s="2">
        <f t="shared" si="9"/>
        <v>2888.3328985129142</v>
      </c>
      <c r="AN19" s="2">
        <f t="shared" si="9"/>
        <v>0</v>
      </c>
      <c r="AO19" s="2" t="str">
        <f t="shared" si="9"/>
        <v>N.A.</v>
      </c>
      <c r="AP19" s="16">
        <f t="shared" ref="AP19" si="10">IFERROR(L19/AA19, "N.A.")</f>
        <v>3119.0392776570643</v>
      </c>
      <c r="AQ19" s="17">
        <f t="shared" ref="AQ19" si="11">IFERROR(M19/AB19, "N.A.")</f>
        <v>7144.0092780610075</v>
      </c>
      <c r="AR19" s="15">
        <f t="shared" ref="AR19" si="12">IFERROR(N19/AC19, "N.A.")</f>
        <v>5093.1127450720742</v>
      </c>
    </row>
    <row r="20" spans="1:44" ht="15" customHeight="1" thickBot="1" x14ac:dyDescent="0.3">
      <c r="A20" s="5" t="s">
        <v>0</v>
      </c>
      <c r="B20" s="47">
        <f>B19+C19</f>
        <v>754801855.00000048</v>
      </c>
      <c r="C20" s="48"/>
      <c r="D20" s="47">
        <f>D19+E19</f>
        <v>40868320</v>
      </c>
      <c r="E20" s="48"/>
      <c r="F20" s="47">
        <f>F19+G19</f>
        <v>92730759</v>
      </c>
      <c r="G20" s="48"/>
      <c r="H20" s="47">
        <f>H19+I19</f>
        <v>73031051.999999985</v>
      </c>
      <c r="I20" s="48"/>
      <c r="J20" s="47">
        <f>J19+K19</f>
        <v>0</v>
      </c>
      <c r="K20" s="48"/>
      <c r="L20" s="47">
        <f>L19+M19</f>
        <v>961431986.00000048</v>
      </c>
      <c r="M20" s="51"/>
      <c r="N20" s="20">
        <f>B20+D20+F20+H20+J20</f>
        <v>961431986.00000048</v>
      </c>
      <c r="P20" s="5" t="s">
        <v>0</v>
      </c>
      <c r="Q20" s="47">
        <f>Q19+R19</f>
        <v>124883</v>
      </c>
      <c r="R20" s="48"/>
      <c r="S20" s="47">
        <f>S19+T19</f>
        <v>11920</v>
      </c>
      <c r="T20" s="48"/>
      <c r="U20" s="47">
        <f>U19+V19</f>
        <v>13136</v>
      </c>
      <c r="V20" s="48"/>
      <c r="W20" s="47">
        <f>W19+X19</f>
        <v>28355</v>
      </c>
      <c r="X20" s="48"/>
      <c r="Y20" s="47">
        <f>Y19+Z19</f>
        <v>10477</v>
      </c>
      <c r="Z20" s="48"/>
      <c r="AA20" s="47">
        <f>AA19+AB19</f>
        <v>188771</v>
      </c>
      <c r="AB20" s="48"/>
      <c r="AC20" s="21">
        <f>Q20+S20+U20+W20+Y20</f>
        <v>188771</v>
      </c>
      <c r="AE20" s="5" t="s">
        <v>0</v>
      </c>
      <c r="AF20" s="49">
        <f>IFERROR(B20/Q20,"N.A.")</f>
        <v>6044.0720914776266</v>
      </c>
      <c r="AG20" s="50"/>
      <c r="AH20" s="49">
        <f>IFERROR(D20/S20,"N.A.")</f>
        <v>3428.55033557047</v>
      </c>
      <c r="AI20" s="50"/>
      <c r="AJ20" s="49">
        <f>IFERROR(F20/U20,"N.A.")</f>
        <v>7059.2843331303293</v>
      </c>
      <c r="AK20" s="50"/>
      <c r="AL20" s="49">
        <f>IFERROR(H20/W20,"N.A.")</f>
        <v>2575.5969670252157</v>
      </c>
      <c r="AM20" s="50"/>
      <c r="AN20" s="49">
        <f>IFERROR(J20/Y20,"N.A.")</f>
        <v>0</v>
      </c>
      <c r="AO20" s="50"/>
      <c r="AP20" s="49">
        <f>IFERROR(L20/AA20,"N.A.")</f>
        <v>5093.1127450720742</v>
      </c>
      <c r="AQ20" s="50"/>
      <c r="AR20" s="18">
        <f>IFERROR(N20/AC20, "N.A.")</f>
        <v>5093.1127450720742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1" t="s">
        <v>32</v>
      </c>
      <c r="P22" s="11" t="s">
        <v>29</v>
      </c>
      <c r="AE22" s="11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2" t="s">
        <v>10</v>
      </c>
      <c r="C26" s="13" t="s">
        <v>11</v>
      </c>
      <c r="D26" s="12" t="s">
        <v>10</v>
      </c>
      <c r="E26" s="13" t="s">
        <v>11</v>
      </c>
      <c r="F26" s="12" t="s">
        <v>10</v>
      </c>
      <c r="G26" s="13" t="s">
        <v>11</v>
      </c>
      <c r="H26" s="12" t="s">
        <v>10</v>
      </c>
      <c r="I26" s="13" t="s">
        <v>11</v>
      </c>
      <c r="J26" s="12" t="s">
        <v>10</v>
      </c>
      <c r="K26" s="13" t="s">
        <v>11</v>
      </c>
      <c r="L26" s="12" t="s">
        <v>10</v>
      </c>
      <c r="M26" s="13" t="s">
        <v>11</v>
      </c>
      <c r="N26" s="31"/>
      <c r="P26" s="31"/>
      <c r="Q26" s="12" t="s">
        <v>10</v>
      </c>
      <c r="R26" s="13" t="s">
        <v>11</v>
      </c>
      <c r="S26" s="12" t="s">
        <v>10</v>
      </c>
      <c r="T26" s="13" t="s">
        <v>11</v>
      </c>
      <c r="U26" s="12" t="s">
        <v>10</v>
      </c>
      <c r="V26" s="13" t="s">
        <v>11</v>
      </c>
      <c r="W26" s="12" t="s">
        <v>10</v>
      </c>
      <c r="X26" s="13" t="s">
        <v>11</v>
      </c>
      <c r="Y26" s="12" t="s">
        <v>10</v>
      </c>
      <c r="Z26" s="13" t="s">
        <v>11</v>
      </c>
      <c r="AA26" s="12" t="s">
        <v>10</v>
      </c>
      <c r="AB26" s="13" t="s">
        <v>11</v>
      </c>
      <c r="AC26" s="31"/>
      <c r="AE26" s="31"/>
      <c r="AF26" s="12" t="s">
        <v>10</v>
      </c>
      <c r="AG26" s="13" t="s">
        <v>11</v>
      </c>
      <c r="AH26" s="12" t="s">
        <v>10</v>
      </c>
      <c r="AI26" s="13" t="s">
        <v>11</v>
      </c>
      <c r="AJ26" s="12" t="s">
        <v>10</v>
      </c>
      <c r="AK26" s="13" t="s">
        <v>11</v>
      </c>
      <c r="AL26" s="12" t="s">
        <v>10</v>
      </c>
      <c r="AM26" s="13" t="s">
        <v>11</v>
      </c>
      <c r="AN26" s="12" t="s">
        <v>10</v>
      </c>
      <c r="AO26" s="13" t="s">
        <v>11</v>
      </c>
      <c r="AP26" s="12" t="s">
        <v>10</v>
      </c>
      <c r="AQ26" s="13" t="s">
        <v>11</v>
      </c>
      <c r="AR26" s="31"/>
    </row>
    <row r="27" spans="1:44" ht="15" customHeight="1" thickBot="1" x14ac:dyDescent="0.3">
      <c r="A27" s="3" t="s">
        <v>12</v>
      </c>
      <c r="B27" s="2">
        <v>27557859.999999996</v>
      </c>
      <c r="C27" s="2"/>
      <c r="D27" s="2">
        <v>14328834.000000002</v>
      </c>
      <c r="E27" s="2"/>
      <c r="F27" s="2">
        <v>32176840</v>
      </c>
      <c r="G27" s="2"/>
      <c r="H27" s="2">
        <v>40703677</v>
      </c>
      <c r="I27" s="2"/>
      <c r="J27" s="2">
        <v>0</v>
      </c>
      <c r="K27" s="2"/>
      <c r="L27" s="1">
        <f t="shared" ref="L27:M30" si="13">B27+D27+F27+H27+J27</f>
        <v>114767211</v>
      </c>
      <c r="M27" s="14">
        <f t="shared" si="13"/>
        <v>0</v>
      </c>
      <c r="N27" s="15">
        <f>L27+M27</f>
        <v>114767211</v>
      </c>
      <c r="P27" s="3" t="s">
        <v>12</v>
      </c>
      <c r="Q27" s="2">
        <v>7248</v>
      </c>
      <c r="R27" s="2">
        <v>0</v>
      </c>
      <c r="S27" s="2">
        <v>4166</v>
      </c>
      <c r="T27" s="2">
        <v>0</v>
      </c>
      <c r="U27" s="2">
        <v>5375</v>
      </c>
      <c r="V27" s="2">
        <v>0</v>
      </c>
      <c r="W27" s="2">
        <v>10017</v>
      </c>
      <c r="X27" s="2">
        <v>0</v>
      </c>
      <c r="Y27" s="2">
        <v>1385</v>
      </c>
      <c r="Z27" s="2">
        <v>0</v>
      </c>
      <c r="AA27" s="1">
        <f t="shared" ref="AA27:AB30" si="14">Q27+S27+U27+W27+Y27</f>
        <v>28191</v>
      </c>
      <c r="AB27" s="14">
        <f t="shared" si="14"/>
        <v>0</v>
      </c>
      <c r="AC27" s="15">
        <f>AA27+AB27</f>
        <v>28191</v>
      </c>
      <c r="AE27" s="3" t="s">
        <v>12</v>
      </c>
      <c r="AF27" s="2">
        <f t="shared" ref="AF27:AR30" si="15">IFERROR(B27/Q27, "N.A.")</f>
        <v>3802.1330022075049</v>
      </c>
      <c r="AG27" s="2" t="str">
        <f t="shared" si="15"/>
        <v>N.A.</v>
      </c>
      <c r="AH27" s="2">
        <f t="shared" si="15"/>
        <v>3439.4704752760445</v>
      </c>
      <c r="AI27" s="2" t="str">
        <f t="shared" si="15"/>
        <v>N.A.</v>
      </c>
      <c r="AJ27" s="2">
        <f t="shared" si="15"/>
        <v>5986.3888372093024</v>
      </c>
      <c r="AK27" s="2" t="str">
        <f t="shared" si="15"/>
        <v>N.A.</v>
      </c>
      <c r="AL27" s="2">
        <f t="shared" si="15"/>
        <v>4063.4598183088751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6">
        <f t="shared" si="15"/>
        <v>4071.0585293178674</v>
      </c>
      <c r="AQ27" s="17" t="str">
        <f t="shared" si="15"/>
        <v>N.A.</v>
      </c>
      <c r="AR27" s="15">
        <f t="shared" si="15"/>
        <v>4071.0585293178674</v>
      </c>
    </row>
    <row r="28" spans="1:44" ht="15" customHeight="1" thickBot="1" x14ac:dyDescent="0.3">
      <c r="A28" s="3" t="s">
        <v>13</v>
      </c>
      <c r="B28" s="2">
        <v>1795920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1795920</v>
      </c>
      <c r="M28" s="14">
        <f t="shared" si="13"/>
        <v>0</v>
      </c>
      <c r="N28" s="15">
        <f>L28+M28</f>
        <v>1795920</v>
      </c>
      <c r="P28" s="3" t="s">
        <v>13</v>
      </c>
      <c r="Q28" s="2">
        <v>739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739</v>
      </c>
      <c r="AB28" s="14">
        <f t="shared" si="14"/>
        <v>0</v>
      </c>
      <c r="AC28" s="15">
        <f>AA28+AB28</f>
        <v>739</v>
      </c>
      <c r="AE28" s="3" t="s">
        <v>13</v>
      </c>
      <c r="AF28" s="2">
        <f t="shared" si="15"/>
        <v>2430.2029769959404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6">
        <f t="shared" si="15"/>
        <v>2430.2029769959404</v>
      </c>
      <c r="AQ28" s="17" t="str">
        <f t="shared" si="15"/>
        <v>N.A.</v>
      </c>
      <c r="AR28" s="15">
        <f t="shared" si="15"/>
        <v>2430.2029769959404</v>
      </c>
    </row>
    <row r="29" spans="1:44" ht="15" customHeight="1" thickBot="1" x14ac:dyDescent="0.3">
      <c r="A29" s="3" t="s">
        <v>14</v>
      </c>
      <c r="B29" s="2">
        <v>70175018</v>
      </c>
      <c r="C29" s="2">
        <v>357391986</v>
      </c>
      <c r="D29" s="2">
        <v>8074080</v>
      </c>
      <c r="E29" s="2">
        <v>2225400</v>
      </c>
      <c r="F29" s="2"/>
      <c r="G29" s="2">
        <v>27817480</v>
      </c>
      <c r="H29" s="2"/>
      <c r="I29" s="2">
        <v>9198980</v>
      </c>
      <c r="J29" s="2">
        <v>0</v>
      </c>
      <c r="K29" s="2"/>
      <c r="L29" s="1">
        <f t="shared" si="13"/>
        <v>78249098</v>
      </c>
      <c r="M29" s="14">
        <f t="shared" si="13"/>
        <v>396633846</v>
      </c>
      <c r="N29" s="15">
        <f>L29+M29</f>
        <v>474882944</v>
      </c>
      <c r="P29" s="3" t="s">
        <v>14</v>
      </c>
      <c r="Q29" s="2">
        <v>14112</v>
      </c>
      <c r="R29" s="2">
        <v>45683</v>
      </c>
      <c r="S29" s="2">
        <v>2376</v>
      </c>
      <c r="T29" s="2">
        <v>472</v>
      </c>
      <c r="U29" s="2">
        <v>0</v>
      </c>
      <c r="V29" s="2">
        <v>2861</v>
      </c>
      <c r="W29" s="2">
        <v>0</v>
      </c>
      <c r="X29" s="2">
        <v>3063</v>
      </c>
      <c r="Y29" s="2">
        <v>1265</v>
      </c>
      <c r="Z29" s="2">
        <v>0</v>
      </c>
      <c r="AA29" s="1">
        <f t="shared" si="14"/>
        <v>17753</v>
      </c>
      <c r="AB29" s="14">
        <f t="shared" si="14"/>
        <v>52079</v>
      </c>
      <c r="AC29" s="15">
        <f>AA29+AB29</f>
        <v>69832</v>
      </c>
      <c r="AE29" s="3" t="s">
        <v>14</v>
      </c>
      <c r="AF29" s="2">
        <f t="shared" si="15"/>
        <v>4972.7195294784578</v>
      </c>
      <c r="AG29" s="2">
        <f t="shared" si="15"/>
        <v>7823.3037672657229</v>
      </c>
      <c r="AH29" s="2">
        <f t="shared" si="15"/>
        <v>3398.181818181818</v>
      </c>
      <c r="AI29" s="2">
        <f t="shared" si="15"/>
        <v>4714.8305084745762</v>
      </c>
      <c r="AJ29" s="2" t="str">
        <f t="shared" si="15"/>
        <v>N.A.</v>
      </c>
      <c r="AK29" s="2">
        <f t="shared" si="15"/>
        <v>9722.9919608528489</v>
      </c>
      <c r="AL29" s="2" t="str">
        <f t="shared" si="15"/>
        <v>N.A.</v>
      </c>
      <c r="AM29" s="2">
        <f t="shared" si="15"/>
        <v>3003.2582435520731</v>
      </c>
      <c r="AN29" s="2">
        <f t="shared" si="15"/>
        <v>0</v>
      </c>
      <c r="AO29" s="2" t="str">
        <f t="shared" si="15"/>
        <v>N.A.</v>
      </c>
      <c r="AP29" s="16">
        <f t="shared" si="15"/>
        <v>4407.6549315608627</v>
      </c>
      <c r="AQ29" s="17">
        <f t="shared" si="15"/>
        <v>7616.0034946907581</v>
      </c>
      <c r="AR29" s="15">
        <f t="shared" si="15"/>
        <v>6800.3629281704661</v>
      </c>
    </row>
    <row r="30" spans="1:44" ht="15" customHeight="1" thickBot="1" x14ac:dyDescent="0.3">
      <c r="A30" s="3" t="s">
        <v>15</v>
      </c>
      <c r="B30" s="2">
        <v>10724746</v>
      </c>
      <c r="C30" s="2">
        <v>4070294</v>
      </c>
      <c r="D30" s="2">
        <v>4194521</v>
      </c>
      <c r="E30" s="2">
        <v>1488445</v>
      </c>
      <c r="F30" s="2"/>
      <c r="G30" s="2">
        <v>5997643.9999999991</v>
      </c>
      <c r="H30" s="2">
        <v>906715.00000000012</v>
      </c>
      <c r="I30" s="2"/>
      <c r="J30" s="2">
        <v>0</v>
      </c>
      <c r="K30" s="2"/>
      <c r="L30" s="1">
        <f t="shared" si="13"/>
        <v>15825982</v>
      </c>
      <c r="M30" s="14">
        <f t="shared" si="13"/>
        <v>11556383</v>
      </c>
      <c r="N30" s="15">
        <f>L30+M30</f>
        <v>27382365</v>
      </c>
      <c r="P30" s="3" t="s">
        <v>15</v>
      </c>
      <c r="Q30" s="2">
        <v>3993</v>
      </c>
      <c r="R30" s="2">
        <v>1184</v>
      </c>
      <c r="S30" s="2">
        <v>1263</v>
      </c>
      <c r="T30" s="2">
        <v>505</v>
      </c>
      <c r="U30" s="2">
        <v>0</v>
      </c>
      <c r="V30" s="2">
        <v>1442</v>
      </c>
      <c r="W30" s="2">
        <v>3288</v>
      </c>
      <c r="X30" s="2">
        <v>0</v>
      </c>
      <c r="Y30" s="2">
        <v>1439</v>
      </c>
      <c r="Z30" s="2">
        <v>0</v>
      </c>
      <c r="AA30" s="1">
        <f t="shared" si="14"/>
        <v>9983</v>
      </c>
      <c r="AB30" s="14">
        <f t="shared" si="14"/>
        <v>3131</v>
      </c>
      <c r="AC30" s="19">
        <f>AA30+AB30</f>
        <v>13114</v>
      </c>
      <c r="AE30" s="3" t="s">
        <v>15</v>
      </c>
      <c r="AF30" s="2">
        <f t="shared" si="15"/>
        <v>2685.8868019033307</v>
      </c>
      <c r="AG30" s="2">
        <f t="shared" si="15"/>
        <v>3437.7483108108108</v>
      </c>
      <c r="AH30" s="2">
        <f t="shared" si="15"/>
        <v>3321.0775930324626</v>
      </c>
      <c r="AI30" s="2">
        <f t="shared" si="15"/>
        <v>2947.4158415841584</v>
      </c>
      <c r="AJ30" s="2" t="str">
        <f t="shared" si="15"/>
        <v>N.A.</v>
      </c>
      <c r="AK30" s="2">
        <f t="shared" si="15"/>
        <v>4159.2538141470177</v>
      </c>
      <c r="AL30" s="2">
        <f t="shared" si="15"/>
        <v>275.76490267639906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6">
        <f t="shared" si="15"/>
        <v>1585.2931984373436</v>
      </c>
      <c r="AQ30" s="17">
        <f t="shared" si="15"/>
        <v>3690.9559246247204</v>
      </c>
      <c r="AR30" s="15">
        <f t="shared" si="15"/>
        <v>2088.0253927100807</v>
      </c>
    </row>
    <row r="31" spans="1:44" ht="15" customHeight="1" thickBot="1" x14ac:dyDescent="0.3">
      <c r="A31" s="4" t="s">
        <v>16</v>
      </c>
      <c r="B31" s="2">
        <f t="shared" ref="B31:K31" si="16">SUM(B27:B30)</f>
        <v>110253544</v>
      </c>
      <c r="C31" s="2">
        <f t="shared" si="16"/>
        <v>361462280</v>
      </c>
      <c r="D31" s="2">
        <f t="shared" si="16"/>
        <v>26597435</v>
      </c>
      <c r="E31" s="2">
        <f t="shared" si="16"/>
        <v>3713845</v>
      </c>
      <c r="F31" s="2">
        <f t="shared" si="16"/>
        <v>32176840</v>
      </c>
      <c r="G31" s="2">
        <f t="shared" si="16"/>
        <v>33815124</v>
      </c>
      <c r="H31" s="2">
        <f t="shared" si="16"/>
        <v>41610392</v>
      </c>
      <c r="I31" s="2">
        <f t="shared" si="16"/>
        <v>9198980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210638211</v>
      </c>
      <c r="M31" s="14">
        <f t="shared" ref="M31" si="18">C31+E31+G31+I31+K31</f>
        <v>408190229</v>
      </c>
      <c r="N31" s="19">
        <f>L31+M31</f>
        <v>618828440</v>
      </c>
      <c r="P31" s="4" t="s">
        <v>16</v>
      </c>
      <c r="Q31" s="2">
        <f t="shared" ref="Q31:Z31" si="19">SUM(Q27:Q30)</f>
        <v>26092</v>
      </c>
      <c r="R31" s="2">
        <f t="shared" si="19"/>
        <v>46867</v>
      </c>
      <c r="S31" s="2">
        <f t="shared" si="19"/>
        <v>7805</v>
      </c>
      <c r="T31" s="2">
        <f t="shared" si="19"/>
        <v>977</v>
      </c>
      <c r="U31" s="2">
        <f t="shared" si="19"/>
        <v>5375</v>
      </c>
      <c r="V31" s="2">
        <f t="shared" si="19"/>
        <v>4303</v>
      </c>
      <c r="W31" s="2">
        <f t="shared" si="19"/>
        <v>13305</v>
      </c>
      <c r="X31" s="2">
        <f t="shared" si="19"/>
        <v>3063</v>
      </c>
      <c r="Y31" s="2">
        <f t="shared" si="19"/>
        <v>4089</v>
      </c>
      <c r="Z31" s="2">
        <f t="shared" si="19"/>
        <v>0</v>
      </c>
      <c r="AA31" s="1">
        <f t="shared" ref="AA31" si="20">Q31+S31+U31+W31+Y31</f>
        <v>56666</v>
      </c>
      <c r="AB31" s="14">
        <f t="shared" ref="AB31" si="21">R31+T31+V31+X31+Z31</f>
        <v>55210</v>
      </c>
      <c r="AC31" s="15">
        <f>AA31+AB31</f>
        <v>111876</v>
      </c>
      <c r="AE31" s="4" t="s">
        <v>16</v>
      </c>
      <c r="AF31" s="2">
        <f t="shared" ref="AF31:AO31" si="22">IFERROR(B31/Q31, "N.A.")</f>
        <v>4225.5689100107311</v>
      </c>
      <c r="AG31" s="2">
        <f t="shared" si="22"/>
        <v>7712.511575308853</v>
      </c>
      <c r="AH31" s="2">
        <f t="shared" si="22"/>
        <v>3407.7431133888531</v>
      </c>
      <c r="AI31" s="2">
        <f t="shared" si="22"/>
        <v>3801.274309109519</v>
      </c>
      <c r="AJ31" s="2">
        <f t="shared" si="22"/>
        <v>5986.3888372093024</v>
      </c>
      <c r="AK31" s="2">
        <f t="shared" si="22"/>
        <v>7858.4996514059958</v>
      </c>
      <c r="AL31" s="2">
        <f t="shared" si="22"/>
        <v>3127.4251785043216</v>
      </c>
      <c r="AM31" s="2">
        <f t="shared" si="22"/>
        <v>3003.2582435520731</v>
      </c>
      <c r="AN31" s="2">
        <f t="shared" si="22"/>
        <v>0</v>
      </c>
      <c r="AO31" s="2" t="str">
        <f t="shared" si="22"/>
        <v>N.A.</v>
      </c>
      <c r="AP31" s="16">
        <f t="shared" ref="AP31" si="23">IFERROR(L31/AA31, "N.A.")</f>
        <v>3717.1886316309606</v>
      </c>
      <c r="AQ31" s="17">
        <f t="shared" ref="AQ31" si="24">IFERROR(M31/AB31, "N.A.")</f>
        <v>7393.4111392863615</v>
      </c>
      <c r="AR31" s="15">
        <f t="shared" ref="AR31" si="25">IFERROR(N31/AC31, "N.A.")</f>
        <v>5531.3779541635386</v>
      </c>
    </row>
    <row r="32" spans="1:44" ht="15" customHeight="1" thickBot="1" x14ac:dyDescent="0.3">
      <c r="A32" s="5" t="s">
        <v>0</v>
      </c>
      <c r="B32" s="47">
        <f>B31+C31</f>
        <v>471715824</v>
      </c>
      <c r="C32" s="48"/>
      <c r="D32" s="47">
        <f>D31+E31</f>
        <v>30311280</v>
      </c>
      <c r="E32" s="48"/>
      <c r="F32" s="47">
        <f>F31+G31</f>
        <v>65991964</v>
      </c>
      <c r="G32" s="48"/>
      <c r="H32" s="47">
        <f>H31+I31</f>
        <v>50809372</v>
      </c>
      <c r="I32" s="48"/>
      <c r="J32" s="47">
        <f>J31+K31</f>
        <v>0</v>
      </c>
      <c r="K32" s="48"/>
      <c r="L32" s="47">
        <f>L31+M31</f>
        <v>618828440</v>
      </c>
      <c r="M32" s="51"/>
      <c r="N32" s="20">
        <f>B32+D32+F32+H32+J32</f>
        <v>618828440</v>
      </c>
      <c r="P32" s="5" t="s">
        <v>0</v>
      </c>
      <c r="Q32" s="47">
        <f>Q31+R31</f>
        <v>72959</v>
      </c>
      <c r="R32" s="48"/>
      <c r="S32" s="47">
        <f>S31+T31</f>
        <v>8782</v>
      </c>
      <c r="T32" s="48"/>
      <c r="U32" s="47">
        <f>U31+V31</f>
        <v>9678</v>
      </c>
      <c r="V32" s="48"/>
      <c r="W32" s="47">
        <f>W31+X31</f>
        <v>16368</v>
      </c>
      <c r="X32" s="48"/>
      <c r="Y32" s="47">
        <f>Y31+Z31</f>
        <v>4089</v>
      </c>
      <c r="Z32" s="48"/>
      <c r="AA32" s="47">
        <f>AA31+AB31</f>
        <v>111876</v>
      </c>
      <c r="AB32" s="48"/>
      <c r="AC32" s="21">
        <f>Q32+S32+U32+W32+Y32</f>
        <v>111876</v>
      </c>
      <c r="AE32" s="5" t="s">
        <v>0</v>
      </c>
      <c r="AF32" s="49">
        <f>IFERROR(B32/Q32,"N.A.")</f>
        <v>6465.4919064131909</v>
      </c>
      <c r="AG32" s="50"/>
      <c r="AH32" s="49">
        <f>IFERROR(D32/S32,"N.A.")</f>
        <v>3451.5235709405601</v>
      </c>
      <c r="AI32" s="50"/>
      <c r="AJ32" s="49">
        <f>IFERROR(F32/U32,"N.A.")</f>
        <v>6818.7604877040712</v>
      </c>
      <c r="AK32" s="50"/>
      <c r="AL32" s="49">
        <f>IFERROR(H32/W32,"N.A.")</f>
        <v>3104.189393939394</v>
      </c>
      <c r="AM32" s="50"/>
      <c r="AN32" s="49">
        <f>IFERROR(J32/Y32,"N.A.")</f>
        <v>0</v>
      </c>
      <c r="AO32" s="50"/>
      <c r="AP32" s="49">
        <f>IFERROR(L32/AA32,"N.A.")</f>
        <v>5531.3779541635386</v>
      </c>
      <c r="AQ32" s="50"/>
      <c r="AR32" s="18">
        <f>IFERROR(N32/AC32, "N.A.")</f>
        <v>5531.3779541635386</v>
      </c>
    </row>
    <row r="33" spans="1:44" ht="15" customHeight="1" x14ac:dyDescent="0.25"/>
    <row r="34" spans="1:44" ht="23.25" customHeight="1" thickBot="1" x14ac:dyDescent="0.3">
      <c r="A34" s="11" t="s">
        <v>33</v>
      </c>
      <c r="P34" s="11" t="s">
        <v>30</v>
      </c>
      <c r="AE34" s="11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2" t="s">
        <v>10</v>
      </c>
      <c r="C38" s="13" t="s">
        <v>11</v>
      </c>
      <c r="D38" s="12" t="s">
        <v>10</v>
      </c>
      <c r="E38" s="13" t="s">
        <v>11</v>
      </c>
      <c r="F38" s="12" t="s">
        <v>10</v>
      </c>
      <c r="G38" s="13" t="s">
        <v>11</v>
      </c>
      <c r="H38" s="12" t="s">
        <v>10</v>
      </c>
      <c r="I38" s="13" t="s">
        <v>11</v>
      </c>
      <c r="J38" s="12" t="s">
        <v>10</v>
      </c>
      <c r="K38" s="13" t="s">
        <v>11</v>
      </c>
      <c r="L38" s="12" t="s">
        <v>10</v>
      </c>
      <c r="M38" s="13" t="s">
        <v>11</v>
      </c>
      <c r="N38" s="31"/>
      <c r="P38" s="31"/>
      <c r="Q38" s="12" t="s">
        <v>10</v>
      </c>
      <c r="R38" s="13" t="s">
        <v>11</v>
      </c>
      <c r="S38" s="12" t="s">
        <v>10</v>
      </c>
      <c r="T38" s="13" t="s">
        <v>11</v>
      </c>
      <c r="U38" s="12" t="s">
        <v>10</v>
      </c>
      <c r="V38" s="13" t="s">
        <v>11</v>
      </c>
      <c r="W38" s="12" t="s">
        <v>10</v>
      </c>
      <c r="X38" s="13" t="s">
        <v>11</v>
      </c>
      <c r="Y38" s="12" t="s">
        <v>10</v>
      </c>
      <c r="Z38" s="13" t="s">
        <v>11</v>
      </c>
      <c r="AA38" s="12" t="s">
        <v>10</v>
      </c>
      <c r="AB38" s="13" t="s">
        <v>11</v>
      </c>
      <c r="AC38" s="31"/>
      <c r="AE38" s="31"/>
      <c r="AF38" s="12" t="s">
        <v>10</v>
      </c>
      <c r="AG38" s="13" t="s">
        <v>11</v>
      </c>
      <c r="AH38" s="12" t="s">
        <v>10</v>
      </c>
      <c r="AI38" s="13" t="s">
        <v>11</v>
      </c>
      <c r="AJ38" s="12" t="s">
        <v>10</v>
      </c>
      <c r="AK38" s="13" t="s">
        <v>11</v>
      </c>
      <c r="AL38" s="12" t="s">
        <v>10</v>
      </c>
      <c r="AM38" s="13" t="s">
        <v>11</v>
      </c>
      <c r="AN38" s="12" t="s">
        <v>10</v>
      </c>
      <c r="AO38" s="13" t="s">
        <v>11</v>
      </c>
      <c r="AP38" s="12" t="s">
        <v>10</v>
      </c>
      <c r="AQ38" s="13" t="s">
        <v>11</v>
      </c>
      <c r="AR38" s="31"/>
    </row>
    <row r="39" spans="1:44" ht="15" customHeight="1" thickBot="1" x14ac:dyDescent="0.3">
      <c r="A39" s="3" t="s">
        <v>12</v>
      </c>
      <c r="B39" s="2">
        <v>5647785</v>
      </c>
      <c r="C39" s="2"/>
      <c r="D39" s="2"/>
      <c r="E39" s="2"/>
      <c r="F39" s="2">
        <v>5373244.9999999991</v>
      </c>
      <c r="G39" s="2"/>
      <c r="H39" s="2">
        <v>20349680.000000004</v>
      </c>
      <c r="I39" s="2"/>
      <c r="J39" s="2">
        <v>0</v>
      </c>
      <c r="K39" s="2"/>
      <c r="L39" s="1">
        <f t="shared" ref="L39:M42" si="26">B39+D39+F39+H39+J39</f>
        <v>31370710.000000004</v>
      </c>
      <c r="M39" s="14">
        <f t="shared" si="26"/>
        <v>0</v>
      </c>
      <c r="N39" s="15">
        <f>L39+M39</f>
        <v>31370710.000000004</v>
      </c>
      <c r="P39" s="3" t="s">
        <v>12</v>
      </c>
      <c r="Q39" s="2">
        <v>1678</v>
      </c>
      <c r="R39" s="2">
        <v>0</v>
      </c>
      <c r="S39" s="2">
        <v>0</v>
      </c>
      <c r="T39" s="2">
        <v>0</v>
      </c>
      <c r="U39" s="2">
        <v>939</v>
      </c>
      <c r="V39" s="2">
        <v>0</v>
      </c>
      <c r="W39" s="2">
        <v>11137</v>
      </c>
      <c r="X39" s="2">
        <v>0</v>
      </c>
      <c r="Y39" s="2">
        <v>2378</v>
      </c>
      <c r="Z39" s="2">
        <v>0</v>
      </c>
      <c r="AA39" s="1">
        <f t="shared" ref="AA39:AB42" si="27">Q39+S39+U39+W39+Y39</f>
        <v>16132</v>
      </c>
      <c r="AB39" s="14">
        <f t="shared" si="27"/>
        <v>0</v>
      </c>
      <c r="AC39" s="15">
        <f>AA39+AB39</f>
        <v>16132</v>
      </c>
      <c r="AE39" s="3" t="s">
        <v>12</v>
      </c>
      <c r="AF39" s="2">
        <f t="shared" ref="AF39:AR42" si="28">IFERROR(B39/Q39, "N.A.")</f>
        <v>3365.7836710369488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5722.3056443024489</v>
      </c>
      <c r="AK39" s="2" t="str">
        <f t="shared" si="28"/>
        <v>N.A.</v>
      </c>
      <c r="AL39" s="2">
        <f t="shared" si="28"/>
        <v>1827.2137918649551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6">
        <f t="shared" si="28"/>
        <v>1944.6262087775851</v>
      </c>
      <c r="AQ39" s="17" t="str">
        <f t="shared" si="28"/>
        <v>N.A.</v>
      </c>
      <c r="AR39" s="15">
        <f t="shared" si="28"/>
        <v>1944.6262087775851</v>
      </c>
    </row>
    <row r="40" spans="1:44" ht="15" customHeight="1" thickBot="1" x14ac:dyDescent="0.3">
      <c r="A40" s="3" t="s">
        <v>13</v>
      </c>
      <c r="B40" s="2">
        <v>13243427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13243427</v>
      </c>
      <c r="M40" s="14">
        <f t="shared" si="26"/>
        <v>0</v>
      </c>
      <c r="N40" s="15">
        <f>L40+M40</f>
        <v>13243427</v>
      </c>
      <c r="P40" s="3" t="s">
        <v>13</v>
      </c>
      <c r="Q40" s="2">
        <v>6157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6157</v>
      </c>
      <c r="AB40" s="14">
        <f t="shared" si="27"/>
        <v>0</v>
      </c>
      <c r="AC40" s="15">
        <f>AA40+AB40</f>
        <v>6157</v>
      </c>
      <c r="AE40" s="3" t="s">
        <v>13</v>
      </c>
      <c r="AF40" s="2">
        <f t="shared" si="28"/>
        <v>2150.9545233068052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6">
        <f t="shared" si="28"/>
        <v>2150.9545233068052</v>
      </c>
      <c r="AQ40" s="17" t="str">
        <f t="shared" si="28"/>
        <v>N.A.</v>
      </c>
      <c r="AR40" s="15">
        <f t="shared" si="28"/>
        <v>2150.9545233068052</v>
      </c>
    </row>
    <row r="41" spans="1:44" ht="15" customHeight="1" thickBot="1" x14ac:dyDescent="0.3">
      <c r="A41" s="3" t="s">
        <v>14</v>
      </c>
      <c r="B41" s="2">
        <v>33786090.999999993</v>
      </c>
      <c r="C41" s="2">
        <v>229993175.99999994</v>
      </c>
      <c r="D41" s="2">
        <v>10407400.000000002</v>
      </c>
      <c r="E41" s="2"/>
      <c r="F41" s="2"/>
      <c r="G41" s="2">
        <v>21050550</v>
      </c>
      <c r="H41" s="2"/>
      <c r="I41" s="2">
        <v>1872000</v>
      </c>
      <c r="J41" s="2">
        <v>0</v>
      </c>
      <c r="K41" s="2"/>
      <c r="L41" s="1">
        <f t="shared" si="26"/>
        <v>44193490.999999993</v>
      </c>
      <c r="M41" s="14">
        <f t="shared" si="26"/>
        <v>252915725.99999994</v>
      </c>
      <c r="N41" s="15">
        <f>L41+M41</f>
        <v>297109216.99999994</v>
      </c>
      <c r="P41" s="3" t="s">
        <v>14</v>
      </c>
      <c r="Q41" s="2">
        <v>9801</v>
      </c>
      <c r="R41" s="2">
        <v>34085</v>
      </c>
      <c r="S41" s="2">
        <v>3080</v>
      </c>
      <c r="T41" s="2">
        <v>0</v>
      </c>
      <c r="U41" s="2">
        <v>0</v>
      </c>
      <c r="V41" s="2">
        <v>2435</v>
      </c>
      <c r="W41" s="2">
        <v>0</v>
      </c>
      <c r="X41" s="2">
        <v>770</v>
      </c>
      <c r="Y41" s="2">
        <v>3597</v>
      </c>
      <c r="Z41" s="2">
        <v>0</v>
      </c>
      <c r="AA41" s="1">
        <f t="shared" si="27"/>
        <v>16478</v>
      </c>
      <c r="AB41" s="14">
        <f t="shared" si="27"/>
        <v>37290</v>
      </c>
      <c r="AC41" s="15">
        <f>AA41+AB41</f>
        <v>53768</v>
      </c>
      <c r="AE41" s="3" t="s">
        <v>14</v>
      </c>
      <c r="AF41" s="2">
        <f t="shared" si="28"/>
        <v>3447.2085501479432</v>
      </c>
      <c r="AG41" s="2">
        <f t="shared" si="28"/>
        <v>6747.6360862549491</v>
      </c>
      <c r="AH41" s="2">
        <f t="shared" si="28"/>
        <v>3379.0259740259748</v>
      </c>
      <c r="AI41" s="2" t="str">
        <f t="shared" si="28"/>
        <v>N.A.</v>
      </c>
      <c r="AJ41" s="2" t="str">
        <f t="shared" si="28"/>
        <v>N.A.</v>
      </c>
      <c r="AK41" s="2">
        <f t="shared" si="28"/>
        <v>8644.9897330595486</v>
      </c>
      <c r="AL41" s="2" t="str">
        <f t="shared" si="28"/>
        <v>N.A.</v>
      </c>
      <c r="AM41" s="2">
        <f t="shared" si="28"/>
        <v>2431.1688311688313</v>
      </c>
      <c r="AN41" s="2">
        <f t="shared" si="28"/>
        <v>0</v>
      </c>
      <c r="AO41" s="2" t="str">
        <f t="shared" si="28"/>
        <v>N.A.</v>
      </c>
      <c r="AP41" s="16">
        <f t="shared" si="28"/>
        <v>2681.9693530768291</v>
      </c>
      <c r="AQ41" s="17">
        <f t="shared" si="28"/>
        <v>6782.4008045052278</v>
      </c>
      <c r="AR41" s="15">
        <f t="shared" si="28"/>
        <v>5525.7628515101906</v>
      </c>
    </row>
    <row r="42" spans="1:44" ht="15" customHeight="1" thickBot="1" x14ac:dyDescent="0.3">
      <c r="A42" s="3" t="s">
        <v>15</v>
      </c>
      <c r="B42" s="2">
        <v>415552</v>
      </c>
      <c r="C42" s="2"/>
      <c r="D42" s="2">
        <v>149640</v>
      </c>
      <c r="E42" s="2"/>
      <c r="F42" s="2"/>
      <c r="G42" s="2">
        <v>315000</v>
      </c>
      <c r="H42" s="2">
        <v>0</v>
      </c>
      <c r="I42" s="2"/>
      <c r="J42" s="2">
        <v>0</v>
      </c>
      <c r="K42" s="2"/>
      <c r="L42" s="1">
        <f t="shared" si="26"/>
        <v>565192</v>
      </c>
      <c r="M42" s="14">
        <f t="shared" si="26"/>
        <v>315000</v>
      </c>
      <c r="N42" s="15">
        <f>L42+M42</f>
        <v>880192</v>
      </c>
      <c r="P42" s="3" t="s">
        <v>15</v>
      </c>
      <c r="Q42" s="2">
        <v>203</v>
      </c>
      <c r="R42" s="2">
        <v>0</v>
      </c>
      <c r="S42" s="2">
        <v>58</v>
      </c>
      <c r="T42" s="2">
        <v>0</v>
      </c>
      <c r="U42" s="2">
        <v>0</v>
      </c>
      <c r="V42" s="2">
        <v>84</v>
      </c>
      <c r="W42" s="2">
        <v>80</v>
      </c>
      <c r="X42" s="2">
        <v>0</v>
      </c>
      <c r="Y42" s="2">
        <v>413</v>
      </c>
      <c r="Z42" s="2">
        <v>0</v>
      </c>
      <c r="AA42" s="1">
        <f t="shared" si="27"/>
        <v>754</v>
      </c>
      <c r="AB42" s="14">
        <f t="shared" si="27"/>
        <v>84</v>
      </c>
      <c r="AC42" s="15">
        <f>AA42+AB42</f>
        <v>838</v>
      </c>
      <c r="AE42" s="3" t="s">
        <v>15</v>
      </c>
      <c r="AF42" s="2">
        <f t="shared" si="28"/>
        <v>2047.0541871921182</v>
      </c>
      <c r="AG42" s="2" t="str">
        <f t="shared" si="28"/>
        <v>N.A.</v>
      </c>
      <c r="AH42" s="2">
        <f t="shared" si="28"/>
        <v>2580</v>
      </c>
      <c r="AI42" s="2" t="str">
        <f t="shared" si="28"/>
        <v>N.A.</v>
      </c>
      <c r="AJ42" s="2" t="str">
        <f t="shared" si="28"/>
        <v>N.A.</v>
      </c>
      <c r="AK42" s="2">
        <f t="shared" si="28"/>
        <v>3750</v>
      </c>
      <c r="AL42" s="2">
        <f t="shared" si="28"/>
        <v>0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6">
        <f t="shared" si="28"/>
        <v>749.59151193633954</v>
      </c>
      <c r="AQ42" s="17">
        <f t="shared" si="28"/>
        <v>3750</v>
      </c>
      <c r="AR42" s="15">
        <f t="shared" si="28"/>
        <v>1050.3484486873508</v>
      </c>
    </row>
    <row r="43" spans="1:44" ht="15" customHeight="1" thickBot="1" x14ac:dyDescent="0.3">
      <c r="A43" s="4" t="s">
        <v>16</v>
      </c>
      <c r="B43" s="2">
        <f t="shared" ref="B43:K43" si="29">SUM(B39:B42)</f>
        <v>53092854.999999993</v>
      </c>
      <c r="C43" s="2">
        <f t="shared" si="29"/>
        <v>229993175.99999994</v>
      </c>
      <c r="D43" s="2">
        <f t="shared" si="29"/>
        <v>10557040.000000002</v>
      </c>
      <c r="E43" s="2">
        <f t="shared" si="29"/>
        <v>0</v>
      </c>
      <c r="F43" s="2">
        <f t="shared" si="29"/>
        <v>5373244.9999999991</v>
      </c>
      <c r="G43" s="2">
        <f t="shared" si="29"/>
        <v>21365550</v>
      </c>
      <c r="H43" s="2">
        <f t="shared" si="29"/>
        <v>20349680.000000004</v>
      </c>
      <c r="I43" s="2">
        <f t="shared" si="29"/>
        <v>1872000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89372819.999999985</v>
      </c>
      <c r="M43" s="14">
        <f t="shared" ref="M43" si="31">C43+E43+G43+I43+K43</f>
        <v>253230725.99999994</v>
      </c>
      <c r="N43" s="19">
        <f>L43+M43</f>
        <v>342603545.99999994</v>
      </c>
      <c r="P43" s="4" t="s">
        <v>16</v>
      </c>
      <c r="Q43" s="2">
        <f t="shared" ref="Q43:Z43" si="32">SUM(Q39:Q42)</f>
        <v>17839</v>
      </c>
      <c r="R43" s="2">
        <f t="shared" si="32"/>
        <v>34085</v>
      </c>
      <c r="S43" s="2">
        <f t="shared" si="32"/>
        <v>3138</v>
      </c>
      <c r="T43" s="2">
        <f t="shared" si="32"/>
        <v>0</v>
      </c>
      <c r="U43" s="2">
        <f t="shared" si="32"/>
        <v>939</v>
      </c>
      <c r="V43" s="2">
        <f t="shared" si="32"/>
        <v>2519</v>
      </c>
      <c r="W43" s="2">
        <f t="shared" si="32"/>
        <v>11217</v>
      </c>
      <c r="X43" s="2">
        <f t="shared" si="32"/>
        <v>770</v>
      </c>
      <c r="Y43" s="2">
        <f t="shared" si="32"/>
        <v>6388</v>
      </c>
      <c r="Z43" s="2">
        <f t="shared" si="32"/>
        <v>0</v>
      </c>
      <c r="AA43" s="1">
        <f t="shared" ref="AA43" si="33">Q43+S43+U43+W43+Y43</f>
        <v>39521</v>
      </c>
      <c r="AB43" s="14">
        <f t="shared" ref="AB43" si="34">R43+T43+V43+X43+Z43</f>
        <v>37374</v>
      </c>
      <c r="AC43" s="19">
        <f>AA43+AB43</f>
        <v>76895</v>
      </c>
      <c r="AE43" s="4" t="s">
        <v>16</v>
      </c>
      <c r="AF43" s="2">
        <f t="shared" ref="AF43:AO43" si="35">IFERROR(B43/Q43, "N.A.")</f>
        <v>2976.2237233028754</v>
      </c>
      <c r="AG43" s="2">
        <f t="shared" si="35"/>
        <v>6747.6360862549491</v>
      </c>
      <c r="AH43" s="2">
        <f t="shared" si="35"/>
        <v>3364.2574888463996</v>
      </c>
      <c r="AI43" s="2" t="str">
        <f t="shared" si="35"/>
        <v>N.A.</v>
      </c>
      <c r="AJ43" s="2">
        <f t="shared" si="35"/>
        <v>5722.3056443024489</v>
      </c>
      <c r="AK43" s="2">
        <f t="shared" si="35"/>
        <v>8481.7586343787225</v>
      </c>
      <c r="AL43" s="2">
        <f t="shared" si="35"/>
        <v>1814.1820451101012</v>
      </c>
      <c r="AM43" s="2">
        <f t="shared" si="35"/>
        <v>2431.1688311688313</v>
      </c>
      <c r="AN43" s="2">
        <f t="shared" si="35"/>
        <v>0</v>
      </c>
      <c r="AO43" s="2" t="str">
        <f t="shared" si="35"/>
        <v>N.A.</v>
      </c>
      <c r="AP43" s="16">
        <f t="shared" ref="AP43" si="36">IFERROR(L43/AA43, "N.A.")</f>
        <v>2261.4007742719059</v>
      </c>
      <c r="AQ43" s="17">
        <f t="shared" ref="AQ43" si="37">IFERROR(M43/AB43, "N.A.")</f>
        <v>6775.5853266977028</v>
      </c>
      <c r="AR43" s="15">
        <f t="shared" ref="AR43" si="38">IFERROR(N43/AC43, "N.A.")</f>
        <v>4455.4723454060722</v>
      </c>
    </row>
    <row r="44" spans="1:44" ht="15" customHeight="1" thickBot="1" x14ac:dyDescent="0.3">
      <c r="A44" s="5" t="s">
        <v>0</v>
      </c>
      <c r="B44" s="47">
        <f>B43+C43</f>
        <v>283086030.99999994</v>
      </c>
      <c r="C44" s="48"/>
      <c r="D44" s="47">
        <f>D43+E43</f>
        <v>10557040.000000002</v>
      </c>
      <c r="E44" s="48"/>
      <c r="F44" s="47">
        <f>F43+G43</f>
        <v>26738795</v>
      </c>
      <c r="G44" s="48"/>
      <c r="H44" s="47">
        <f>H43+I43</f>
        <v>22221680.000000004</v>
      </c>
      <c r="I44" s="48"/>
      <c r="J44" s="47">
        <f>J43+K43</f>
        <v>0</v>
      </c>
      <c r="K44" s="48"/>
      <c r="L44" s="47">
        <f>L43+M43</f>
        <v>342603545.99999994</v>
      </c>
      <c r="M44" s="51"/>
      <c r="N44" s="20">
        <f>B44+D44+F44+H44+J44</f>
        <v>342603545.99999994</v>
      </c>
      <c r="P44" s="5" t="s">
        <v>0</v>
      </c>
      <c r="Q44" s="47">
        <f>Q43+R43</f>
        <v>51924</v>
      </c>
      <c r="R44" s="48"/>
      <c r="S44" s="47">
        <f>S43+T43</f>
        <v>3138</v>
      </c>
      <c r="T44" s="48"/>
      <c r="U44" s="47">
        <f>U43+V43</f>
        <v>3458</v>
      </c>
      <c r="V44" s="48"/>
      <c r="W44" s="47">
        <f>W43+X43</f>
        <v>11987</v>
      </c>
      <c r="X44" s="48"/>
      <c r="Y44" s="47">
        <f>Y43+Z43</f>
        <v>6388</v>
      </c>
      <c r="Z44" s="48"/>
      <c r="AA44" s="47">
        <f>AA43+AB43</f>
        <v>76895</v>
      </c>
      <c r="AB44" s="51"/>
      <c r="AC44" s="20">
        <f>Q44+S44+U44+W44+Y44</f>
        <v>76895</v>
      </c>
      <c r="AE44" s="5" t="s">
        <v>0</v>
      </c>
      <c r="AF44" s="49">
        <f>IFERROR(B44/Q44,"N.A.")</f>
        <v>5451.930340497649</v>
      </c>
      <c r="AG44" s="50"/>
      <c r="AH44" s="49">
        <f>IFERROR(D44/S44,"N.A.")</f>
        <v>3364.2574888463996</v>
      </c>
      <c r="AI44" s="50"/>
      <c r="AJ44" s="49">
        <f>IFERROR(F44/U44,"N.A.")</f>
        <v>7732.4450549450548</v>
      </c>
      <c r="AK44" s="50"/>
      <c r="AL44" s="49">
        <f>IFERROR(H44/W44,"N.A.")</f>
        <v>1853.8149662133981</v>
      </c>
      <c r="AM44" s="50"/>
      <c r="AN44" s="49">
        <f>IFERROR(J44/Y44,"N.A.")</f>
        <v>0</v>
      </c>
      <c r="AO44" s="50"/>
      <c r="AP44" s="49">
        <f>IFERROR(L44/AA44,"N.A.")</f>
        <v>4455.4723454060722</v>
      </c>
      <c r="AQ44" s="50"/>
      <c r="AR44" s="18">
        <f>IFERROR(N44/AC44, "N.A.")</f>
        <v>4455.4723454060722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2" t="s">
        <v>17</v>
      </c>
      <c r="B1" s="23" t="s">
        <v>37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1" t="s">
        <v>31</v>
      </c>
      <c r="P10" s="11" t="s">
        <v>28</v>
      </c>
      <c r="AE10" s="11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2" t="s">
        <v>10</v>
      </c>
      <c r="C14" s="13" t="s">
        <v>11</v>
      </c>
      <c r="D14" s="12" t="s">
        <v>10</v>
      </c>
      <c r="E14" s="13" t="s">
        <v>11</v>
      </c>
      <c r="F14" s="12" t="s">
        <v>10</v>
      </c>
      <c r="G14" s="13" t="s">
        <v>11</v>
      </c>
      <c r="H14" s="12" t="s">
        <v>10</v>
      </c>
      <c r="I14" s="13" t="s">
        <v>11</v>
      </c>
      <c r="J14" s="12" t="s">
        <v>10</v>
      </c>
      <c r="K14" s="13" t="s">
        <v>11</v>
      </c>
      <c r="L14" s="12" t="s">
        <v>10</v>
      </c>
      <c r="M14" s="13" t="s">
        <v>11</v>
      </c>
      <c r="N14" s="31"/>
      <c r="P14" s="31"/>
      <c r="Q14" s="12" t="s">
        <v>10</v>
      </c>
      <c r="R14" s="13" t="s">
        <v>11</v>
      </c>
      <c r="S14" s="12" t="s">
        <v>10</v>
      </c>
      <c r="T14" s="13" t="s">
        <v>11</v>
      </c>
      <c r="U14" s="12" t="s">
        <v>10</v>
      </c>
      <c r="V14" s="13" t="s">
        <v>11</v>
      </c>
      <c r="W14" s="12" t="s">
        <v>10</v>
      </c>
      <c r="X14" s="13" t="s">
        <v>11</v>
      </c>
      <c r="Y14" s="12" t="s">
        <v>10</v>
      </c>
      <c r="Z14" s="13" t="s">
        <v>11</v>
      </c>
      <c r="AA14" s="12" t="s">
        <v>10</v>
      </c>
      <c r="AB14" s="13" t="s">
        <v>11</v>
      </c>
      <c r="AC14" s="31"/>
      <c r="AE14" s="31"/>
      <c r="AF14" s="12" t="s">
        <v>10</v>
      </c>
      <c r="AG14" s="13" t="s">
        <v>11</v>
      </c>
      <c r="AH14" s="12" t="s">
        <v>10</v>
      </c>
      <c r="AI14" s="13" t="s">
        <v>11</v>
      </c>
      <c r="AJ14" s="12" t="s">
        <v>10</v>
      </c>
      <c r="AK14" s="13" t="s">
        <v>11</v>
      </c>
      <c r="AL14" s="12" t="s">
        <v>10</v>
      </c>
      <c r="AM14" s="13" t="s">
        <v>11</v>
      </c>
      <c r="AN14" s="12" t="s">
        <v>10</v>
      </c>
      <c r="AO14" s="13" t="s">
        <v>11</v>
      </c>
      <c r="AP14" s="12" t="s">
        <v>10</v>
      </c>
      <c r="AQ14" s="13" t="s">
        <v>11</v>
      </c>
      <c r="AR14" s="31"/>
    </row>
    <row r="15" spans="1:44" ht="15" customHeight="1" thickBot="1" x14ac:dyDescent="0.3">
      <c r="A15" s="3" t="s">
        <v>12</v>
      </c>
      <c r="B15" s="2">
        <v>80348314.00000006</v>
      </c>
      <c r="C15" s="2"/>
      <c r="D15" s="2">
        <v>65444878.000000015</v>
      </c>
      <c r="E15" s="2"/>
      <c r="F15" s="2">
        <v>49291620</v>
      </c>
      <c r="G15" s="2"/>
      <c r="H15" s="2">
        <v>136687922.99999997</v>
      </c>
      <c r="I15" s="2"/>
      <c r="J15" s="2">
        <v>0</v>
      </c>
      <c r="K15" s="2"/>
      <c r="L15" s="1">
        <f t="shared" ref="L15:M18" si="0">B15+D15+F15+H15+J15</f>
        <v>331772735</v>
      </c>
      <c r="M15" s="14">
        <f t="shared" si="0"/>
        <v>0</v>
      </c>
      <c r="N15" s="15">
        <f>L15+M15</f>
        <v>331772735</v>
      </c>
      <c r="P15" s="3" t="s">
        <v>12</v>
      </c>
      <c r="Q15" s="2">
        <v>17928</v>
      </c>
      <c r="R15" s="2">
        <v>0</v>
      </c>
      <c r="S15" s="2">
        <v>11898</v>
      </c>
      <c r="T15" s="2">
        <v>0</v>
      </c>
      <c r="U15" s="2">
        <v>7897</v>
      </c>
      <c r="V15" s="2">
        <v>0</v>
      </c>
      <c r="W15" s="2">
        <v>39106</v>
      </c>
      <c r="X15" s="2">
        <v>0</v>
      </c>
      <c r="Y15" s="2">
        <v>4188</v>
      </c>
      <c r="Z15" s="2">
        <v>0</v>
      </c>
      <c r="AA15" s="1">
        <f t="shared" ref="AA15:AB18" si="1">Q15+S15+U15+W15+Y15</f>
        <v>81017</v>
      </c>
      <c r="AB15" s="14">
        <f t="shared" si="1"/>
        <v>0</v>
      </c>
      <c r="AC15" s="15">
        <f>AA15+AB15</f>
        <v>81017</v>
      </c>
      <c r="AE15" s="3" t="s">
        <v>12</v>
      </c>
      <c r="AF15" s="2">
        <f t="shared" ref="AF15:AR18" si="2">IFERROR(B15/Q15, "N.A.")</f>
        <v>4481.7221106648849</v>
      </c>
      <c r="AG15" s="2" t="str">
        <f t="shared" si="2"/>
        <v>N.A.</v>
      </c>
      <c r="AH15" s="2">
        <f t="shared" si="2"/>
        <v>5500.4940326105243</v>
      </c>
      <c r="AI15" s="2" t="str">
        <f t="shared" si="2"/>
        <v>N.A.</v>
      </c>
      <c r="AJ15" s="2">
        <f t="shared" si="2"/>
        <v>6241.8158794478913</v>
      </c>
      <c r="AK15" s="2" t="str">
        <f t="shared" si="2"/>
        <v>N.A.</v>
      </c>
      <c r="AL15" s="2">
        <f t="shared" si="2"/>
        <v>3495.3184421827846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4095.1002258785193</v>
      </c>
      <c r="AQ15" s="17" t="str">
        <f t="shared" si="2"/>
        <v>N.A.</v>
      </c>
      <c r="AR15" s="15">
        <f t="shared" si="2"/>
        <v>4095.1002258785193</v>
      </c>
    </row>
    <row r="16" spans="1:44" ht="15" customHeight="1" thickBot="1" x14ac:dyDescent="0.3">
      <c r="A16" s="3" t="s">
        <v>13</v>
      </c>
      <c r="B16" s="2">
        <v>48001709.000000015</v>
      </c>
      <c r="C16" s="2">
        <v>1231950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48001709.000000015</v>
      </c>
      <c r="M16" s="14">
        <f t="shared" si="0"/>
        <v>1231950</v>
      </c>
      <c r="N16" s="15">
        <f>L16+M16</f>
        <v>49233659.000000015</v>
      </c>
      <c r="P16" s="3" t="s">
        <v>13</v>
      </c>
      <c r="Q16" s="2">
        <v>14619</v>
      </c>
      <c r="R16" s="2">
        <v>223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14619</v>
      </c>
      <c r="AB16" s="14">
        <f t="shared" si="1"/>
        <v>223</v>
      </c>
      <c r="AC16" s="15">
        <f>AA16+AB16</f>
        <v>14842</v>
      </c>
      <c r="AE16" s="3" t="s">
        <v>13</v>
      </c>
      <c r="AF16" s="2">
        <f t="shared" si="2"/>
        <v>3283.5152199192839</v>
      </c>
      <c r="AG16" s="2">
        <f t="shared" si="2"/>
        <v>5524.4394618834085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3283.5152199192839</v>
      </c>
      <c r="AQ16" s="17">
        <f t="shared" si="2"/>
        <v>5524.4394618834085</v>
      </c>
      <c r="AR16" s="15">
        <f t="shared" si="2"/>
        <v>3317.1849481202003</v>
      </c>
    </row>
    <row r="17" spans="1:44" ht="15" customHeight="1" thickBot="1" x14ac:dyDescent="0.3">
      <c r="A17" s="3" t="s">
        <v>14</v>
      </c>
      <c r="B17" s="2">
        <v>202385610.00000012</v>
      </c>
      <c r="C17" s="2">
        <v>976938390.00000048</v>
      </c>
      <c r="D17" s="2">
        <v>45448568</v>
      </c>
      <c r="E17" s="2">
        <v>23704519.999999996</v>
      </c>
      <c r="F17" s="2"/>
      <c r="G17" s="2">
        <v>134379040.00000006</v>
      </c>
      <c r="H17" s="2"/>
      <c r="I17" s="2">
        <v>44685918</v>
      </c>
      <c r="J17" s="2">
        <v>0</v>
      </c>
      <c r="K17" s="2"/>
      <c r="L17" s="1">
        <f t="shared" si="0"/>
        <v>247834178.00000012</v>
      </c>
      <c r="M17" s="14">
        <f t="shared" si="0"/>
        <v>1179707868.0000005</v>
      </c>
      <c r="N17" s="15">
        <f>L17+M17</f>
        <v>1427542046.0000005</v>
      </c>
      <c r="P17" s="3" t="s">
        <v>14</v>
      </c>
      <c r="Q17" s="2">
        <v>43200</v>
      </c>
      <c r="R17" s="2">
        <v>162043</v>
      </c>
      <c r="S17" s="2">
        <v>9461</v>
      </c>
      <c r="T17" s="2">
        <v>2450</v>
      </c>
      <c r="U17" s="2">
        <v>0</v>
      </c>
      <c r="V17" s="2">
        <v>12182</v>
      </c>
      <c r="W17" s="2">
        <v>0</v>
      </c>
      <c r="X17" s="2">
        <v>7316</v>
      </c>
      <c r="Y17" s="2">
        <v>4790</v>
      </c>
      <c r="Z17" s="2">
        <v>0</v>
      </c>
      <c r="AA17" s="1">
        <f t="shared" si="1"/>
        <v>57451</v>
      </c>
      <c r="AB17" s="14">
        <f t="shared" si="1"/>
        <v>183991</v>
      </c>
      <c r="AC17" s="15">
        <f>AA17+AB17</f>
        <v>241442</v>
      </c>
      <c r="AE17" s="3" t="s">
        <v>14</v>
      </c>
      <c r="AF17" s="2">
        <f t="shared" si="2"/>
        <v>4684.8520833333359</v>
      </c>
      <c r="AG17" s="2">
        <f t="shared" si="2"/>
        <v>6028.8836296538602</v>
      </c>
      <c r="AH17" s="2">
        <f t="shared" si="2"/>
        <v>4803.7805728781314</v>
      </c>
      <c r="AI17" s="2">
        <f t="shared" si="2"/>
        <v>9675.3142857142848</v>
      </c>
      <c r="AJ17" s="2" t="str">
        <f t="shared" si="2"/>
        <v>N.A.</v>
      </c>
      <c r="AK17" s="2">
        <f t="shared" si="2"/>
        <v>11030.950582827127</v>
      </c>
      <c r="AL17" s="2" t="str">
        <f t="shared" si="2"/>
        <v>N.A.</v>
      </c>
      <c r="AM17" s="2">
        <f t="shared" si="2"/>
        <v>6107.9712957900492</v>
      </c>
      <c r="AN17" s="2">
        <f t="shared" si="2"/>
        <v>0</v>
      </c>
      <c r="AO17" s="2" t="str">
        <f t="shared" si="2"/>
        <v>N.A.</v>
      </c>
      <c r="AP17" s="16">
        <f t="shared" si="2"/>
        <v>4313.8357556874571</v>
      </c>
      <c r="AQ17" s="17">
        <f t="shared" si="2"/>
        <v>6411.7694235044128</v>
      </c>
      <c r="AR17" s="15">
        <f t="shared" si="2"/>
        <v>5912.5671838371136</v>
      </c>
    </row>
    <row r="18" spans="1:44" ht="15" customHeight="1" thickBot="1" x14ac:dyDescent="0.3">
      <c r="A18" s="3" t="s">
        <v>15</v>
      </c>
      <c r="B18" s="2">
        <v>942560.00000000012</v>
      </c>
      <c r="C18" s="2">
        <v>1221200</v>
      </c>
      <c r="D18" s="2">
        <v>1583310</v>
      </c>
      <c r="E18" s="2"/>
      <c r="F18" s="2"/>
      <c r="G18" s="2">
        <v>0</v>
      </c>
      <c r="H18" s="2">
        <v>677250</v>
      </c>
      <c r="I18" s="2"/>
      <c r="J18" s="2"/>
      <c r="K18" s="2"/>
      <c r="L18" s="1">
        <f t="shared" si="0"/>
        <v>3203120</v>
      </c>
      <c r="M18" s="14">
        <f t="shared" si="0"/>
        <v>1221200</v>
      </c>
      <c r="N18" s="15">
        <f>L18+M18</f>
        <v>4424320</v>
      </c>
      <c r="P18" s="3" t="s">
        <v>15</v>
      </c>
      <c r="Q18" s="2">
        <v>514</v>
      </c>
      <c r="R18" s="2">
        <v>284</v>
      </c>
      <c r="S18" s="2">
        <v>308</v>
      </c>
      <c r="T18" s="2">
        <v>0</v>
      </c>
      <c r="U18" s="2">
        <v>0</v>
      </c>
      <c r="V18" s="2">
        <v>142</v>
      </c>
      <c r="W18" s="2">
        <v>250</v>
      </c>
      <c r="X18" s="2">
        <v>0</v>
      </c>
      <c r="Y18" s="2">
        <v>0</v>
      </c>
      <c r="Z18" s="2">
        <v>0</v>
      </c>
      <c r="AA18" s="1">
        <f t="shared" si="1"/>
        <v>1072</v>
      </c>
      <c r="AB18" s="14">
        <f t="shared" si="1"/>
        <v>426</v>
      </c>
      <c r="AC18" s="19">
        <f>AA18+AB18</f>
        <v>1498</v>
      </c>
      <c r="AE18" s="3" t="s">
        <v>15</v>
      </c>
      <c r="AF18" s="2">
        <f t="shared" si="2"/>
        <v>1833.7743190661481</v>
      </c>
      <c r="AG18" s="2">
        <f t="shared" si="2"/>
        <v>4300</v>
      </c>
      <c r="AH18" s="2">
        <f t="shared" si="2"/>
        <v>5140.6168831168834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2709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>
        <f t="shared" si="2"/>
        <v>2987.9850746268658</v>
      </c>
      <c r="AQ18" s="17">
        <f t="shared" si="2"/>
        <v>2866.6666666666665</v>
      </c>
      <c r="AR18" s="15">
        <f t="shared" si="2"/>
        <v>2953.4846461949264</v>
      </c>
    </row>
    <row r="19" spans="1:44" ht="15" customHeight="1" thickBot="1" x14ac:dyDescent="0.3">
      <c r="A19" s="4" t="s">
        <v>16</v>
      </c>
      <c r="B19" s="2">
        <f t="shared" ref="B19:K19" si="3">SUM(B15:B18)</f>
        <v>331678193.00000018</v>
      </c>
      <c r="C19" s="2">
        <f t="shared" si="3"/>
        <v>979391540.00000048</v>
      </c>
      <c r="D19" s="2">
        <f t="shared" si="3"/>
        <v>112476756.00000001</v>
      </c>
      <c r="E19" s="2">
        <f t="shared" si="3"/>
        <v>23704519.999999996</v>
      </c>
      <c r="F19" s="2">
        <f t="shared" si="3"/>
        <v>49291620</v>
      </c>
      <c r="G19" s="2">
        <f t="shared" si="3"/>
        <v>134379040.00000006</v>
      </c>
      <c r="H19" s="2">
        <f t="shared" si="3"/>
        <v>137365172.99999997</v>
      </c>
      <c r="I19" s="2">
        <f t="shared" si="3"/>
        <v>44685918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630811742.00000012</v>
      </c>
      <c r="M19" s="14">
        <f t="shared" ref="M19" si="5">C19+E19+G19+I19+K19</f>
        <v>1182161018.0000005</v>
      </c>
      <c r="N19" s="19">
        <f>L19+M19</f>
        <v>1812972760.0000005</v>
      </c>
      <c r="P19" s="4" t="s">
        <v>16</v>
      </c>
      <c r="Q19" s="2">
        <f t="shared" ref="Q19:Z19" si="6">SUM(Q15:Q18)</f>
        <v>76261</v>
      </c>
      <c r="R19" s="2">
        <f t="shared" si="6"/>
        <v>162550</v>
      </c>
      <c r="S19" s="2">
        <f t="shared" si="6"/>
        <v>21667</v>
      </c>
      <c r="T19" s="2">
        <f t="shared" si="6"/>
        <v>2450</v>
      </c>
      <c r="U19" s="2">
        <f t="shared" si="6"/>
        <v>7897</v>
      </c>
      <c r="V19" s="2">
        <f t="shared" si="6"/>
        <v>12324</v>
      </c>
      <c r="W19" s="2">
        <f t="shared" si="6"/>
        <v>39356</v>
      </c>
      <c r="X19" s="2">
        <f t="shared" si="6"/>
        <v>7316</v>
      </c>
      <c r="Y19" s="2">
        <f t="shared" si="6"/>
        <v>8978</v>
      </c>
      <c r="Z19" s="2">
        <f t="shared" si="6"/>
        <v>0</v>
      </c>
      <c r="AA19" s="1">
        <f t="shared" ref="AA19" si="7">Q19+S19+U19+W19+Y19</f>
        <v>154159</v>
      </c>
      <c r="AB19" s="14">
        <f t="shared" ref="AB19" si="8">R19+T19+V19+X19+Z19</f>
        <v>184640</v>
      </c>
      <c r="AC19" s="15">
        <f>AA19+AB19</f>
        <v>338799</v>
      </c>
      <c r="AE19" s="4" t="s">
        <v>16</v>
      </c>
      <c r="AF19" s="2">
        <f t="shared" ref="AF19:AO19" si="9">IFERROR(B19/Q19, "N.A.")</f>
        <v>4349.2505081234203</v>
      </c>
      <c r="AG19" s="2">
        <f t="shared" si="9"/>
        <v>6025.1709627806858</v>
      </c>
      <c r="AH19" s="2">
        <f t="shared" si="9"/>
        <v>5191.1550283841798</v>
      </c>
      <c r="AI19" s="2">
        <f t="shared" si="9"/>
        <v>9675.3142857142848</v>
      </c>
      <c r="AJ19" s="2">
        <f t="shared" si="9"/>
        <v>6241.8158794478913</v>
      </c>
      <c r="AK19" s="2">
        <f t="shared" si="9"/>
        <v>10903.849399545607</v>
      </c>
      <c r="AL19" s="2">
        <f t="shared" si="9"/>
        <v>3490.3235338957202</v>
      </c>
      <c r="AM19" s="2">
        <f t="shared" si="9"/>
        <v>6107.9712957900492</v>
      </c>
      <c r="AN19" s="2">
        <f t="shared" si="9"/>
        <v>0</v>
      </c>
      <c r="AO19" s="2" t="str">
        <f t="shared" si="9"/>
        <v>N.A.</v>
      </c>
      <c r="AP19" s="16">
        <f t="shared" ref="AP19" si="10">IFERROR(L19/AA19, "N.A.")</f>
        <v>4091.9553318327189</v>
      </c>
      <c r="AQ19" s="17">
        <f t="shared" ref="AQ19" si="11">IFERROR(M19/AB19, "N.A.")</f>
        <v>6402.518511698443</v>
      </c>
      <c r="AR19" s="15">
        <f t="shared" ref="AR19" si="12">IFERROR(N19/AC19, "N.A.")</f>
        <v>5351.175062500186</v>
      </c>
    </row>
    <row r="20" spans="1:44" ht="15" customHeight="1" thickBot="1" x14ac:dyDescent="0.3">
      <c r="A20" s="5" t="s">
        <v>0</v>
      </c>
      <c r="B20" s="47">
        <f>B19+C19</f>
        <v>1311069733.0000007</v>
      </c>
      <c r="C20" s="48"/>
      <c r="D20" s="47">
        <f>D19+E19</f>
        <v>136181276</v>
      </c>
      <c r="E20" s="48"/>
      <c r="F20" s="47">
        <f>F19+G19</f>
        <v>183670660.00000006</v>
      </c>
      <c r="G20" s="48"/>
      <c r="H20" s="47">
        <f>H19+I19</f>
        <v>182051090.99999997</v>
      </c>
      <c r="I20" s="48"/>
      <c r="J20" s="47">
        <f>J19+K19</f>
        <v>0</v>
      </c>
      <c r="K20" s="48"/>
      <c r="L20" s="47">
        <f>L19+M19</f>
        <v>1812972760.0000005</v>
      </c>
      <c r="M20" s="51"/>
      <c r="N20" s="20">
        <f>B20+D20+F20+H20+J20</f>
        <v>1812972760.0000007</v>
      </c>
      <c r="P20" s="5" t="s">
        <v>0</v>
      </c>
      <c r="Q20" s="47">
        <f>Q19+R19</f>
        <v>238811</v>
      </c>
      <c r="R20" s="48"/>
      <c r="S20" s="47">
        <f>S19+T19</f>
        <v>24117</v>
      </c>
      <c r="T20" s="48"/>
      <c r="U20" s="47">
        <f>U19+V19</f>
        <v>20221</v>
      </c>
      <c r="V20" s="48"/>
      <c r="W20" s="47">
        <f>W19+X19</f>
        <v>46672</v>
      </c>
      <c r="X20" s="48"/>
      <c r="Y20" s="47">
        <f>Y19+Z19</f>
        <v>8978</v>
      </c>
      <c r="Z20" s="48"/>
      <c r="AA20" s="47">
        <f>AA19+AB19</f>
        <v>338799</v>
      </c>
      <c r="AB20" s="48"/>
      <c r="AC20" s="21">
        <f>Q20+S20+U20+W20+Y20</f>
        <v>338799</v>
      </c>
      <c r="AE20" s="5" t="s">
        <v>0</v>
      </c>
      <c r="AF20" s="49">
        <f>IFERROR(B20/Q20,"N.A.")</f>
        <v>5489.9888740468432</v>
      </c>
      <c r="AG20" s="50"/>
      <c r="AH20" s="49">
        <f>IFERROR(D20/S20,"N.A.")</f>
        <v>5646.6922088153588</v>
      </c>
      <c r="AI20" s="50"/>
      <c r="AJ20" s="49">
        <f>IFERROR(F20/U20,"N.A.")</f>
        <v>9083.1640373868777</v>
      </c>
      <c r="AK20" s="50"/>
      <c r="AL20" s="49">
        <f>IFERROR(H20/W20,"N.A.")</f>
        <v>3900.6490186835786</v>
      </c>
      <c r="AM20" s="50"/>
      <c r="AN20" s="49">
        <f>IFERROR(J20/Y20,"N.A.")</f>
        <v>0</v>
      </c>
      <c r="AO20" s="50"/>
      <c r="AP20" s="49">
        <f>IFERROR(L20/AA20,"N.A.")</f>
        <v>5351.175062500186</v>
      </c>
      <c r="AQ20" s="50"/>
      <c r="AR20" s="18">
        <f>IFERROR(N20/AC20, "N.A.")</f>
        <v>5351.1750625001869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1" t="s">
        <v>32</v>
      </c>
      <c r="P22" s="11" t="s">
        <v>29</v>
      </c>
      <c r="AE22" s="11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2" t="s">
        <v>10</v>
      </c>
      <c r="C26" s="13" t="s">
        <v>11</v>
      </c>
      <c r="D26" s="12" t="s">
        <v>10</v>
      </c>
      <c r="E26" s="13" t="s">
        <v>11</v>
      </c>
      <c r="F26" s="12" t="s">
        <v>10</v>
      </c>
      <c r="G26" s="13" t="s">
        <v>11</v>
      </c>
      <c r="H26" s="12" t="s">
        <v>10</v>
      </c>
      <c r="I26" s="13" t="s">
        <v>11</v>
      </c>
      <c r="J26" s="12" t="s">
        <v>10</v>
      </c>
      <c r="K26" s="13" t="s">
        <v>11</v>
      </c>
      <c r="L26" s="12" t="s">
        <v>10</v>
      </c>
      <c r="M26" s="13" t="s">
        <v>11</v>
      </c>
      <c r="N26" s="31"/>
      <c r="P26" s="31"/>
      <c r="Q26" s="12" t="s">
        <v>10</v>
      </c>
      <c r="R26" s="13" t="s">
        <v>11</v>
      </c>
      <c r="S26" s="12" t="s">
        <v>10</v>
      </c>
      <c r="T26" s="13" t="s">
        <v>11</v>
      </c>
      <c r="U26" s="12" t="s">
        <v>10</v>
      </c>
      <c r="V26" s="13" t="s">
        <v>11</v>
      </c>
      <c r="W26" s="12" t="s">
        <v>10</v>
      </c>
      <c r="X26" s="13" t="s">
        <v>11</v>
      </c>
      <c r="Y26" s="12" t="s">
        <v>10</v>
      </c>
      <c r="Z26" s="13" t="s">
        <v>11</v>
      </c>
      <c r="AA26" s="12" t="s">
        <v>10</v>
      </c>
      <c r="AB26" s="13" t="s">
        <v>11</v>
      </c>
      <c r="AC26" s="31"/>
      <c r="AE26" s="31"/>
      <c r="AF26" s="12" t="s">
        <v>10</v>
      </c>
      <c r="AG26" s="13" t="s">
        <v>11</v>
      </c>
      <c r="AH26" s="12" t="s">
        <v>10</v>
      </c>
      <c r="AI26" s="13" t="s">
        <v>11</v>
      </c>
      <c r="AJ26" s="12" t="s">
        <v>10</v>
      </c>
      <c r="AK26" s="13" t="s">
        <v>11</v>
      </c>
      <c r="AL26" s="12" t="s">
        <v>10</v>
      </c>
      <c r="AM26" s="13" t="s">
        <v>11</v>
      </c>
      <c r="AN26" s="12" t="s">
        <v>10</v>
      </c>
      <c r="AO26" s="13" t="s">
        <v>11</v>
      </c>
      <c r="AP26" s="12" t="s">
        <v>10</v>
      </c>
      <c r="AQ26" s="13" t="s">
        <v>11</v>
      </c>
      <c r="AR26" s="31"/>
    </row>
    <row r="27" spans="1:44" ht="15" customHeight="1" thickBot="1" x14ac:dyDescent="0.3">
      <c r="A27" s="3" t="s">
        <v>12</v>
      </c>
      <c r="B27" s="2">
        <v>67401851.999999985</v>
      </c>
      <c r="C27" s="2"/>
      <c r="D27" s="2">
        <v>61906407.99999997</v>
      </c>
      <c r="E27" s="2"/>
      <c r="F27" s="2">
        <v>46000579.999999985</v>
      </c>
      <c r="G27" s="2"/>
      <c r="H27" s="2">
        <v>94919528.999999925</v>
      </c>
      <c r="I27" s="2"/>
      <c r="J27" s="2">
        <v>0</v>
      </c>
      <c r="K27" s="2"/>
      <c r="L27" s="1">
        <f t="shared" ref="L27:M30" si="13">B27+D27+F27+H27+J27</f>
        <v>270228368.99999988</v>
      </c>
      <c r="M27" s="14">
        <f t="shared" si="13"/>
        <v>0</v>
      </c>
      <c r="N27" s="15">
        <f>L27+M27</f>
        <v>270228368.99999988</v>
      </c>
      <c r="P27" s="3" t="s">
        <v>12</v>
      </c>
      <c r="Q27" s="2">
        <v>13964</v>
      </c>
      <c r="R27" s="2">
        <v>0</v>
      </c>
      <c r="S27" s="2">
        <v>11217</v>
      </c>
      <c r="T27" s="2">
        <v>0</v>
      </c>
      <c r="U27" s="2">
        <v>6970</v>
      </c>
      <c r="V27" s="2">
        <v>0</v>
      </c>
      <c r="W27" s="2">
        <v>21246</v>
      </c>
      <c r="X27" s="2">
        <v>0</v>
      </c>
      <c r="Y27" s="2">
        <v>1209</v>
      </c>
      <c r="Z27" s="2">
        <v>0</v>
      </c>
      <c r="AA27" s="1">
        <f t="shared" ref="AA27:AB30" si="14">Q27+S27+U27+W27+Y27</f>
        <v>54606</v>
      </c>
      <c r="AB27" s="14">
        <f t="shared" si="14"/>
        <v>0</v>
      </c>
      <c r="AC27" s="15">
        <f>AA27+AB27</f>
        <v>54606</v>
      </c>
      <c r="AE27" s="3" t="s">
        <v>12</v>
      </c>
      <c r="AF27" s="2">
        <f t="shared" ref="AF27:AR30" si="15">IFERROR(B27/Q27, "N.A.")</f>
        <v>4826.8298481810361</v>
      </c>
      <c r="AG27" s="2" t="str">
        <f t="shared" si="15"/>
        <v>N.A.</v>
      </c>
      <c r="AH27" s="2">
        <f t="shared" si="15"/>
        <v>5518.9808326647026</v>
      </c>
      <c r="AI27" s="2" t="str">
        <f t="shared" si="15"/>
        <v>N.A.</v>
      </c>
      <c r="AJ27" s="2">
        <f t="shared" si="15"/>
        <v>6599.7962697274006</v>
      </c>
      <c r="AK27" s="2" t="str">
        <f t="shared" si="15"/>
        <v>N.A.</v>
      </c>
      <c r="AL27" s="2">
        <f t="shared" si="15"/>
        <v>4467.6423326743825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6">
        <f t="shared" si="15"/>
        <v>4948.6937149763744</v>
      </c>
      <c r="AQ27" s="17" t="str">
        <f t="shared" si="15"/>
        <v>N.A.</v>
      </c>
      <c r="AR27" s="15">
        <f t="shared" si="15"/>
        <v>4948.6937149763744</v>
      </c>
    </row>
    <row r="28" spans="1:44" ht="15" customHeight="1" thickBot="1" x14ac:dyDescent="0.3">
      <c r="A28" s="3" t="s">
        <v>13</v>
      </c>
      <c r="B28" s="2">
        <v>6779735.0000000009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6779735.0000000009</v>
      </c>
      <c r="M28" s="14">
        <f t="shared" si="13"/>
        <v>0</v>
      </c>
      <c r="N28" s="15">
        <f>L28+M28</f>
        <v>6779735.0000000009</v>
      </c>
      <c r="P28" s="3" t="s">
        <v>13</v>
      </c>
      <c r="Q28" s="2">
        <v>1491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1491</v>
      </c>
      <c r="AB28" s="14">
        <f t="shared" si="14"/>
        <v>0</v>
      </c>
      <c r="AC28" s="15">
        <f>AA28+AB28</f>
        <v>1491</v>
      </c>
      <c r="AE28" s="3" t="s">
        <v>13</v>
      </c>
      <c r="AF28" s="2">
        <f t="shared" si="15"/>
        <v>4547.1059691482233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6">
        <f t="shared" si="15"/>
        <v>4547.1059691482233</v>
      </c>
      <c r="AQ28" s="17" t="str">
        <f t="shared" si="15"/>
        <v>N.A.</v>
      </c>
      <c r="AR28" s="15">
        <f t="shared" si="15"/>
        <v>4547.1059691482233</v>
      </c>
    </row>
    <row r="29" spans="1:44" ht="15" customHeight="1" thickBot="1" x14ac:dyDescent="0.3">
      <c r="A29" s="3" t="s">
        <v>14</v>
      </c>
      <c r="B29" s="2">
        <v>124535443.00000006</v>
      </c>
      <c r="C29" s="2">
        <v>635462670.99999988</v>
      </c>
      <c r="D29" s="2">
        <v>32640353.999999996</v>
      </c>
      <c r="E29" s="2">
        <v>19801920</v>
      </c>
      <c r="F29" s="2"/>
      <c r="G29" s="2">
        <v>99561010</v>
      </c>
      <c r="H29" s="2"/>
      <c r="I29" s="2">
        <v>35169820.000000007</v>
      </c>
      <c r="J29" s="2">
        <v>0</v>
      </c>
      <c r="K29" s="2"/>
      <c r="L29" s="1">
        <f t="shared" si="13"/>
        <v>157175797.00000006</v>
      </c>
      <c r="M29" s="14">
        <f t="shared" si="13"/>
        <v>789995420.99999988</v>
      </c>
      <c r="N29" s="15">
        <f>L29+M29</f>
        <v>947171218</v>
      </c>
      <c r="P29" s="3" t="s">
        <v>14</v>
      </c>
      <c r="Q29" s="2">
        <v>24546</v>
      </c>
      <c r="R29" s="2">
        <v>101272</v>
      </c>
      <c r="S29" s="2">
        <v>6870</v>
      </c>
      <c r="T29" s="2">
        <v>1787</v>
      </c>
      <c r="U29" s="2">
        <v>0</v>
      </c>
      <c r="V29" s="2">
        <v>9279</v>
      </c>
      <c r="W29" s="2">
        <v>0</v>
      </c>
      <c r="X29" s="2">
        <v>5128</v>
      </c>
      <c r="Y29" s="2">
        <v>2176</v>
      </c>
      <c r="Z29" s="2">
        <v>0</v>
      </c>
      <c r="AA29" s="1">
        <f t="shared" si="14"/>
        <v>33592</v>
      </c>
      <c r="AB29" s="14">
        <f t="shared" si="14"/>
        <v>117466</v>
      </c>
      <c r="AC29" s="15">
        <f>AA29+AB29</f>
        <v>151058</v>
      </c>
      <c r="AE29" s="3" t="s">
        <v>14</v>
      </c>
      <c r="AF29" s="2">
        <f t="shared" si="15"/>
        <v>5073.5534506640615</v>
      </c>
      <c r="AG29" s="2">
        <f t="shared" si="15"/>
        <v>6274.8111126471276</v>
      </c>
      <c r="AH29" s="2">
        <f t="shared" si="15"/>
        <v>4751.1432314410476</v>
      </c>
      <c r="AI29" s="2">
        <f t="shared" si="15"/>
        <v>11081.096810296587</v>
      </c>
      <c r="AJ29" s="2" t="str">
        <f t="shared" si="15"/>
        <v>N.A.</v>
      </c>
      <c r="AK29" s="2">
        <f t="shared" si="15"/>
        <v>10729.713331177929</v>
      </c>
      <c r="AL29" s="2" t="str">
        <f t="shared" si="15"/>
        <v>N.A.</v>
      </c>
      <c r="AM29" s="2">
        <f t="shared" si="15"/>
        <v>6858.3892355694243</v>
      </c>
      <c r="AN29" s="2">
        <f t="shared" si="15"/>
        <v>0</v>
      </c>
      <c r="AO29" s="2" t="str">
        <f t="shared" si="15"/>
        <v>N.A.</v>
      </c>
      <c r="AP29" s="16">
        <f t="shared" si="15"/>
        <v>4678.9651405096465</v>
      </c>
      <c r="AQ29" s="17">
        <f t="shared" si="15"/>
        <v>6725.311332640933</v>
      </c>
      <c r="AR29" s="15">
        <f t="shared" si="15"/>
        <v>6270.2486329754138</v>
      </c>
    </row>
    <row r="30" spans="1:44" ht="15" customHeight="1" thickBot="1" x14ac:dyDescent="0.3">
      <c r="A30" s="3" t="s">
        <v>15</v>
      </c>
      <c r="B30" s="2">
        <v>361200</v>
      </c>
      <c r="C30" s="2">
        <v>1221200</v>
      </c>
      <c r="D30" s="2">
        <v>1583310</v>
      </c>
      <c r="E30" s="2"/>
      <c r="F30" s="2"/>
      <c r="G30" s="2">
        <v>0</v>
      </c>
      <c r="H30" s="2">
        <v>677250</v>
      </c>
      <c r="I30" s="2"/>
      <c r="J30" s="2"/>
      <c r="K30" s="2"/>
      <c r="L30" s="1">
        <f t="shared" si="13"/>
        <v>2621760</v>
      </c>
      <c r="M30" s="14">
        <f t="shared" si="13"/>
        <v>1221200</v>
      </c>
      <c r="N30" s="15">
        <f>L30+M30</f>
        <v>3842960</v>
      </c>
      <c r="P30" s="3" t="s">
        <v>15</v>
      </c>
      <c r="Q30" s="2">
        <v>345</v>
      </c>
      <c r="R30" s="2">
        <v>284</v>
      </c>
      <c r="S30" s="2">
        <v>308</v>
      </c>
      <c r="T30" s="2">
        <v>0</v>
      </c>
      <c r="U30" s="2">
        <v>0</v>
      </c>
      <c r="V30" s="2">
        <v>142</v>
      </c>
      <c r="W30" s="2">
        <v>250</v>
      </c>
      <c r="X30" s="2">
        <v>0</v>
      </c>
      <c r="Y30" s="2">
        <v>0</v>
      </c>
      <c r="Z30" s="2">
        <v>0</v>
      </c>
      <c r="AA30" s="1">
        <f t="shared" si="14"/>
        <v>903</v>
      </c>
      <c r="AB30" s="14">
        <f t="shared" si="14"/>
        <v>426</v>
      </c>
      <c r="AC30" s="19">
        <f>AA30+AB30</f>
        <v>1329</v>
      </c>
      <c r="AE30" s="3" t="s">
        <v>15</v>
      </c>
      <c r="AF30" s="2">
        <f t="shared" si="15"/>
        <v>1046.9565217391305</v>
      </c>
      <c r="AG30" s="2">
        <f t="shared" si="15"/>
        <v>4300</v>
      </c>
      <c r="AH30" s="2">
        <f t="shared" si="15"/>
        <v>5140.6168831168834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2709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6">
        <f t="shared" si="15"/>
        <v>2903.388704318937</v>
      </c>
      <c r="AQ30" s="17">
        <f t="shared" si="15"/>
        <v>2866.6666666666665</v>
      </c>
      <c r="AR30" s="15">
        <f t="shared" si="15"/>
        <v>2891.6177577125659</v>
      </c>
    </row>
    <row r="31" spans="1:44" ht="15" customHeight="1" thickBot="1" x14ac:dyDescent="0.3">
      <c r="A31" s="4" t="s">
        <v>16</v>
      </c>
      <c r="B31" s="2">
        <f t="shared" ref="B31:K31" si="16">SUM(B27:B30)</f>
        <v>199078230.00000006</v>
      </c>
      <c r="C31" s="2">
        <f t="shared" si="16"/>
        <v>636683870.99999988</v>
      </c>
      <c r="D31" s="2">
        <f t="shared" si="16"/>
        <v>96130071.99999997</v>
      </c>
      <c r="E31" s="2">
        <f t="shared" si="16"/>
        <v>19801920</v>
      </c>
      <c r="F31" s="2">
        <f t="shared" si="16"/>
        <v>46000579.999999985</v>
      </c>
      <c r="G31" s="2">
        <f t="shared" si="16"/>
        <v>99561010</v>
      </c>
      <c r="H31" s="2">
        <f t="shared" si="16"/>
        <v>95596778.999999925</v>
      </c>
      <c r="I31" s="2">
        <f t="shared" si="16"/>
        <v>35169820.000000007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436805660.99999994</v>
      </c>
      <c r="M31" s="14">
        <f t="shared" ref="M31" si="18">C31+E31+G31+I31+K31</f>
        <v>791216620.99999988</v>
      </c>
      <c r="N31" s="19">
        <f>L31+M31</f>
        <v>1228022281.9999998</v>
      </c>
      <c r="P31" s="4" t="s">
        <v>16</v>
      </c>
      <c r="Q31" s="2">
        <f t="shared" ref="Q31:Z31" si="19">SUM(Q27:Q30)</f>
        <v>40346</v>
      </c>
      <c r="R31" s="2">
        <f t="shared" si="19"/>
        <v>101556</v>
      </c>
      <c r="S31" s="2">
        <f t="shared" si="19"/>
        <v>18395</v>
      </c>
      <c r="T31" s="2">
        <f t="shared" si="19"/>
        <v>1787</v>
      </c>
      <c r="U31" s="2">
        <f t="shared" si="19"/>
        <v>6970</v>
      </c>
      <c r="V31" s="2">
        <f t="shared" si="19"/>
        <v>9421</v>
      </c>
      <c r="W31" s="2">
        <f t="shared" si="19"/>
        <v>21496</v>
      </c>
      <c r="X31" s="2">
        <f t="shared" si="19"/>
        <v>5128</v>
      </c>
      <c r="Y31" s="2">
        <f t="shared" si="19"/>
        <v>3385</v>
      </c>
      <c r="Z31" s="2">
        <f t="shared" si="19"/>
        <v>0</v>
      </c>
      <c r="AA31" s="1">
        <f t="shared" ref="AA31" si="20">Q31+S31+U31+W31+Y31</f>
        <v>90592</v>
      </c>
      <c r="AB31" s="14">
        <f t="shared" ref="AB31" si="21">R31+T31+V31+X31+Z31</f>
        <v>117892</v>
      </c>
      <c r="AC31" s="15">
        <f>AA31+AB31</f>
        <v>208484</v>
      </c>
      <c r="AE31" s="4" t="s">
        <v>16</v>
      </c>
      <c r="AF31" s="2">
        <f t="shared" ref="AF31:AO31" si="22">IFERROR(B31/Q31, "N.A.")</f>
        <v>4934.2742774996295</v>
      </c>
      <c r="AG31" s="2">
        <f t="shared" si="22"/>
        <v>6269.2885796998689</v>
      </c>
      <c r="AH31" s="2">
        <f t="shared" si="22"/>
        <v>5225.8805110084249</v>
      </c>
      <c r="AI31" s="2">
        <f t="shared" si="22"/>
        <v>11081.096810296587</v>
      </c>
      <c r="AJ31" s="2">
        <f t="shared" si="22"/>
        <v>6599.7962697274006</v>
      </c>
      <c r="AK31" s="2">
        <f t="shared" si="22"/>
        <v>10567.987474790361</v>
      </c>
      <c r="AL31" s="2">
        <f t="shared" si="22"/>
        <v>4447.1891979903203</v>
      </c>
      <c r="AM31" s="2">
        <f t="shared" si="22"/>
        <v>6858.3892355694243</v>
      </c>
      <c r="AN31" s="2">
        <f t="shared" si="22"/>
        <v>0</v>
      </c>
      <c r="AO31" s="2" t="str">
        <f t="shared" si="22"/>
        <v>N.A.</v>
      </c>
      <c r="AP31" s="16">
        <f t="shared" ref="AP31" si="23">IFERROR(L31/AA31, "N.A.")</f>
        <v>4821.6802918579997</v>
      </c>
      <c r="AQ31" s="17">
        <f t="shared" ref="AQ31" si="24">IFERROR(M31/AB31, "N.A.")</f>
        <v>6711.368209887014</v>
      </c>
      <c r="AR31" s="15">
        <f t="shared" ref="AR31" si="25">IFERROR(N31/AC31, "N.A.")</f>
        <v>5890.2471268778409</v>
      </c>
    </row>
    <row r="32" spans="1:44" ht="15" customHeight="1" thickBot="1" x14ac:dyDescent="0.3">
      <c r="A32" s="5" t="s">
        <v>0</v>
      </c>
      <c r="B32" s="47">
        <f>B31+C31</f>
        <v>835762101</v>
      </c>
      <c r="C32" s="48"/>
      <c r="D32" s="47">
        <f>D31+E31</f>
        <v>115931991.99999997</v>
      </c>
      <c r="E32" s="48"/>
      <c r="F32" s="47">
        <f>F31+G31</f>
        <v>145561590</v>
      </c>
      <c r="G32" s="48"/>
      <c r="H32" s="47">
        <f>H31+I31</f>
        <v>130766598.99999994</v>
      </c>
      <c r="I32" s="48"/>
      <c r="J32" s="47">
        <f>J31+K31</f>
        <v>0</v>
      </c>
      <c r="K32" s="48"/>
      <c r="L32" s="47">
        <f>L31+M31</f>
        <v>1228022281.9999998</v>
      </c>
      <c r="M32" s="51"/>
      <c r="N32" s="20">
        <f>B32+D32+F32+H32+J32</f>
        <v>1228022282</v>
      </c>
      <c r="P32" s="5" t="s">
        <v>0</v>
      </c>
      <c r="Q32" s="47">
        <f>Q31+R31</f>
        <v>141902</v>
      </c>
      <c r="R32" s="48"/>
      <c r="S32" s="47">
        <f>S31+T31</f>
        <v>20182</v>
      </c>
      <c r="T32" s="48"/>
      <c r="U32" s="47">
        <f>U31+V31</f>
        <v>16391</v>
      </c>
      <c r="V32" s="48"/>
      <c r="W32" s="47">
        <f>W31+X31</f>
        <v>26624</v>
      </c>
      <c r="X32" s="48"/>
      <c r="Y32" s="47">
        <f>Y31+Z31</f>
        <v>3385</v>
      </c>
      <c r="Z32" s="48"/>
      <c r="AA32" s="47">
        <f>AA31+AB31</f>
        <v>208484</v>
      </c>
      <c r="AB32" s="48"/>
      <c r="AC32" s="21">
        <f>Q32+S32+U32+W32+Y32</f>
        <v>208484</v>
      </c>
      <c r="AE32" s="5" t="s">
        <v>0</v>
      </c>
      <c r="AF32" s="49">
        <f>IFERROR(B32/Q32,"N.A.")</f>
        <v>5889.7133303265637</v>
      </c>
      <c r="AG32" s="50"/>
      <c r="AH32" s="49">
        <f>IFERROR(D32/S32,"N.A.")</f>
        <v>5744.326231295212</v>
      </c>
      <c r="AI32" s="50"/>
      <c r="AJ32" s="49">
        <f>IFERROR(F32/U32,"N.A.")</f>
        <v>8880.5801964492712</v>
      </c>
      <c r="AK32" s="50"/>
      <c r="AL32" s="49">
        <f>IFERROR(H32/W32,"N.A.")</f>
        <v>4911.6060321514396</v>
      </c>
      <c r="AM32" s="50"/>
      <c r="AN32" s="49">
        <f>IFERROR(J32/Y32,"N.A.")</f>
        <v>0</v>
      </c>
      <c r="AO32" s="50"/>
      <c r="AP32" s="49">
        <f>IFERROR(L32/AA32,"N.A.")</f>
        <v>5890.2471268778409</v>
      </c>
      <c r="AQ32" s="50"/>
      <c r="AR32" s="18">
        <f>IFERROR(N32/AC32, "N.A.")</f>
        <v>5890.2471268778418</v>
      </c>
    </row>
    <row r="33" spans="1:44" ht="15" customHeight="1" x14ac:dyDescent="0.25"/>
    <row r="34" spans="1:44" ht="23.25" customHeight="1" thickBot="1" x14ac:dyDescent="0.3">
      <c r="A34" s="11" t="s">
        <v>33</v>
      </c>
      <c r="P34" s="11" t="s">
        <v>30</v>
      </c>
      <c r="AE34" s="11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2" t="s">
        <v>10</v>
      </c>
      <c r="C38" s="13" t="s">
        <v>11</v>
      </c>
      <c r="D38" s="12" t="s">
        <v>10</v>
      </c>
      <c r="E38" s="13" t="s">
        <v>11</v>
      </c>
      <c r="F38" s="12" t="s">
        <v>10</v>
      </c>
      <c r="G38" s="13" t="s">
        <v>11</v>
      </c>
      <c r="H38" s="12" t="s">
        <v>10</v>
      </c>
      <c r="I38" s="13" t="s">
        <v>11</v>
      </c>
      <c r="J38" s="12" t="s">
        <v>10</v>
      </c>
      <c r="K38" s="13" t="s">
        <v>11</v>
      </c>
      <c r="L38" s="12" t="s">
        <v>10</v>
      </c>
      <c r="M38" s="13" t="s">
        <v>11</v>
      </c>
      <c r="N38" s="31"/>
      <c r="P38" s="31"/>
      <c r="Q38" s="10" t="s">
        <v>8</v>
      </c>
      <c r="R38" s="13" t="s">
        <v>11</v>
      </c>
      <c r="S38" s="12" t="s">
        <v>10</v>
      </c>
      <c r="T38" s="13" t="s">
        <v>11</v>
      </c>
      <c r="U38" s="12" t="s">
        <v>10</v>
      </c>
      <c r="V38" s="13" t="s">
        <v>11</v>
      </c>
      <c r="W38" s="12" t="s">
        <v>10</v>
      </c>
      <c r="X38" s="13" t="s">
        <v>11</v>
      </c>
      <c r="Y38" s="12" t="s">
        <v>10</v>
      </c>
      <c r="Z38" s="13" t="s">
        <v>11</v>
      </c>
      <c r="AA38" s="12" t="s">
        <v>10</v>
      </c>
      <c r="AB38" s="13" t="s">
        <v>11</v>
      </c>
      <c r="AC38" s="31"/>
      <c r="AE38" s="31"/>
      <c r="AF38" s="12" t="s">
        <v>10</v>
      </c>
      <c r="AG38" s="13" t="s">
        <v>11</v>
      </c>
      <c r="AH38" s="12" t="s">
        <v>10</v>
      </c>
      <c r="AI38" s="13" t="s">
        <v>11</v>
      </c>
      <c r="AJ38" s="12" t="s">
        <v>10</v>
      </c>
      <c r="AK38" s="13" t="s">
        <v>11</v>
      </c>
      <c r="AL38" s="12" t="s">
        <v>10</v>
      </c>
      <c r="AM38" s="13" t="s">
        <v>11</v>
      </c>
      <c r="AN38" s="12" t="s">
        <v>10</v>
      </c>
      <c r="AO38" s="13" t="s">
        <v>11</v>
      </c>
      <c r="AP38" s="12" t="s">
        <v>10</v>
      </c>
      <c r="AQ38" s="13" t="s">
        <v>11</v>
      </c>
      <c r="AR38" s="31"/>
    </row>
    <row r="39" spans="1:44" ht="15" customHeight="1" thickBot="1" x14ac:dyDescent="0.3">
      <c r="A39" s="3" t="s">
        <v>12</v>
      </c>
      <c r="B39" s="2">
        <v>12946462.000000002</v>
      </c>
      <c r="C39" s="2"/>
      <c r="D39" s="2">
        <v>3538470</v>
      </c>
      <c r="E39" s="2"/>
      <c r="F39" s="2">
        <v>3291040.0000000005</v>
      </c>
      <c r="G39" s="2"/>
      <c r="H39" s="2">
        <v>41768393.999999993</v>
      </c>
      <c r="I39" s="2"/>
      <c r="J39" s="2">
        <v>0</v>
      </c>
      <c r="K39" s="2"/>
      <c r="L39" s="1">
        <f t="shared" ref="L39:M42" si="26">B39+D39+F39+H39+J39</f>
        <v>61544366</v>
      </c>
      <c r="M39" s="14">
        <f t="shared" si="26"/>
        <v>0</v>
      </c>
      <c r="N39" s="15">
        <f>L39+M39</f>
        <v>61544366</v>
      </c>
      <c r="P39" s="3" t="s">
        <v>12</v>
      </c>
      <c r="Q39" s="2">
        <v>3964</v>
      </c>
      <c r="R39" s="2">
        <v>0</v>
      </c>
      <c r="S39" s="2">
        <v>681</v>
      </c>
      <c r="T39" s="2">
        <v>0</v>
      </c>
      <c r="U39" s="2">
        <v>927</v>
      </c>
      <c r="V39" s="2">
        <v>0</v>
      </c>
      <c r="W39" s="2">
        <v>17860</v>
      </c>
      <c r="X39" s="2">
        <v>0</v>
      </c>
      <c r="Y39" s="2">
        <v>2979</v>
      </c>
      <c r="Z39" s="2">
        <v>0</v>
      </c>
      <c r="AA39" s="1">
        <f t="shared" ref="AA39:AB42" si="27">Q39+S39+U39+W39+Y39</f>
        <v>26411</v>
      </c>
      <c r="AB39" s="14">
        <f t="shared" si="27"/>
        <v>0</v>
      </c>
      <c r="AC39" s="15">
        <f>AA39+AB39</f>
        <v>26411</v>
      </c>
      <c r="AE39" s="3" t="s">
        <v>12</v>
      </c>
      <c r="AF39" s="2">
        <f t="shared" ref="AF39:AR42" si="28">IFERROR(B39/Q39, "N.A.")</f>
        <v>3266.0095862764888</v>
      </c>
      <c r="AG39" s="2" t="str">
        <f t="shared" si="28"/>
        <v>N.A.</v>
      </c>
      <c r="AH39" s="2">
        <f t="shared" si="28"/>
        <v>5195.9911894273127</v>
      </c>
      <c r="AI39" s="2" t="str">
        <f t="shared" si="28"/>
        <v>N.A.</v>
      </c>
      <c r="AJ39" s="2">
        <f t="shared" si="28"/>
        <v>3550.2049622437976</v>
      </c>
      <c r="AK39" s="2" t="str">
        <f t="shared" si="28"/>
        <v>N.A.</v>
      </c>
      <c r="AL39" s="2">
        <f t="shared" si="28"/>
        <v>2338.6558790593499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6">
        <f t="shared" si="28"/>
        <v>2330.2550452462988</v>
      </c>
      <c r="AQ39" s="17" t="str">
        <f t="shared" si="28"/>
        <v>N.A.</v>
      </c>
      <c r="AR39" s="15">
        <f t="shared" si="28"/>
        <v>2330.2550452462988</v>
      </c>
    </row>
    <row r="40" spans="1:44" ht="15" customHeight="1" thickBot="1" x14ac:dyDescent="0.3">
      <c r="A40" s="3" t="s">
        <v>13</v>
      </c>
      <c r="B40" s="2">
        <v>41221973.999999985</v>
      </c>
      <c r="C40" s="2">
        <v>1231950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41221973.999999985</v>
      </c>
      <c r="M40" s="14">
        <f t="shared" si="26"/>
        <v>1231950</v>
      </c>
      <c r="N40" s="15">
        <f>L40+M40</f>
        <v>42453923.999999985</v>
      </c>
      <c r="P40" s="3" t="s">
        <v>13</v>
      </c>
      <c r="Q40" s="2">
        <v>13128</v>
      </c>
      <c r="R40" s="2">
        <v>223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13128</v>
      </c>
      <c r="AB40" s="14">
        <f t="shared" si="27"/>
        <v>223</v>
      </c>
      <c r="AC40" s="15">
        <f>AA40+AB40</f>
        <v>13351</v>
      </c>
      <c r="AE40" s="3" t="s">
        <v>13</v>
      </c>
      <c r="AF40" s="2">
        <f t="shared" si="28"/>
        <v>3140.0041133455197</v>
      </c>
      <c r="AG40" s="2">
        <f t="shared" si="28"/>
        <v>5524.4394618834085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6">
        <f t="shared" si="28"/>
        <v>3140.0041133455197</v>
      </c>
      <c r="AQ40" s="17">
        <f t="shared" si="28"/>
        <v>5524.4394618834085</v>
      </c>
      <c r="AR40" s="15">
        <f t="shared" si="28"/>
        <v>3179.83102389334</v>
      </c>
    </row>
    <row r="41" spans="1:44" ht="15" customHeight="1" thickBot="1" x14ac:dyDescent="0.3">
      <c r="A41" s="3" t="s">
        <v>14</v>
      </c>
      <c r="B41" s="2">
        <v>77850167</v>
      </c>
      <c r="C41" s="2">
        <v>341475719.00000006</v>
      </c>
      <c r="D41" s="2">
        <v>12808214.000000004</v>
      </c>
      <c r="E41" s="2">
        <v>3902600</v>
      </c>
      <c r="F41" s="2"/>
      <c r="G41" s="2">
        <v>34818029.999999993</v>
      </c>
      <c r="H41" s="2"/>
      <c r="I41" s="2">
        <v>9516098</v>
      </c>
      <c r="J41" s="2">
        <v>0</v>
      </c>
      <c r="K41" s="2"/>
      <c r="L41" s="1">
        <f t="shared" si="26"/>
        <v>90658381</v>
      </c>
      <c r="M41" s="14">
        <f t="shared" si="26"/>
        <v>389712447.00000006</v>
      </c>
      <c r="N41" s="15">
        <f>L41+M41</f>
        <v>480370828.00000006</v>
      </c>
      <c r="P41" s="3" t="s">
        <v>14</v>
      </c>
      <c r="Q41" s="2">
        <v>18654</v>
      </c>
      <c r="R41" s="2">
        <v>60771</v>
      </c>
      <c r="S41" s="2">
        <v>2591</v>
      </c>
      <c r="T41" s="2">
        <v>663</v>
      </c>
      <c r="U41" s="2">
        <v>0</v>
      </c>
      <c r="V41" s="2">
        <v>2903</v>
      </c>
      <c r="W41" s="2">
        <v>0</v>
      </c>
      <c r="X41" s="2">
        <v>2188</v>
      </c>
      <c r="Y41" s="2">
        <v>2614</v>
      </c>
      <c r="Z41" s="2">
        <v>0</v>
      </c>
      <c r="AA41" s="1">
        <f t="shared" si="27"/>
        <v>23859</v>
      </c>
      <c r="AB41" s="14">
        <f t="shared" si="27"/>
        <v>66525</v>
      </c>
      <c r="AC41" s="15">
        <f>AA41+AB41</f>
        <v>90384</v>
      </c>
      <c r="AE41" s="3" t="s">
        <v>14</v>
      </c>
      <c r="AF41" s="2">
        <f t="shared" si="28"/>
        <v>4173.376594832208</v>
      </c>
      <c r="AG41" s="2">
        <f t="shared" si="28"/>
        <v>5619.0570996034303</v>
      </c>
      <c r="AH41" s="2">
        <f t="shared" si="28"/>
        <v>4943.3477421844864</v>
      </c>
      <c r="AI41" s="2">
        <f t="shared" si="28"/>
        <v>5886.2745098039213</v>
      </c>
      <c r="AJ41" s="2" t="str">
        <f t="shared" si="28"/>
        <v>N.A.</v>
      </c>
      <c r="AK41" s="2">
        <f t="shared" si="28"/>
        <v>11993.809851877366</v>
      </c>
      <c r="AL41" s="2" t="str">
        <f t="shared" si="28"/>
        <v>N.A.</v>
      </c>
      <c r="AM41" s="2">
        <f t="shared" si="28"/>
        <v>4349.2221206581353</v>
      </c>
      <c r="AN41" s="2">
        <f t="shared" si="28"/>
        <v>0</v>
      </c>
      <c r="AO41" s="2" t="str">
        <f t="shared" si="28"/>
        <v>N.A.</v>
      </c>
      <c r="AP41" s="16">
        <f t="shared" si="28"/>
        <v>3799.7561088059015</v>
      </c>
      <c r="AQ41" s="17">
        <f t="shared" si="28"/>
        <v>5858.1352423900798</v>
      </c>
      <c r="AR41" s="15">
        <f t="shared" si="28"/>
        <v>5314.7772614622063</v>
      </c>
    </row>
    <row r="42" spans="1:44" ht="15" customHeight="1" thickBot="1" x14ac:dyDescent="0.3">
      <c r="A42" s="3" t="s">
        <v>15</v>
      </c>
      <c r="B42" s="2">
        <v>581360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581360</v>
      </c>
      <c r="M42" s="14">
        <f t="shared" si="26"/>
        <v>0</v>
      </c>
      <c r="N42" s="15">
        <f>L42+M42</f>
        <v>581360</v>
      </c>
      <c r="P42" s="3" t="s">
        <v>15</v>
      </c>
      <c r="Q42" s="2">
        <v>169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169</v>
      </c>
      <c r="AB42" s="14">
        <f t="shared" si="27"/>
        <v>0</v>
      </c>
      <c r="AC42" s="15">
        <f>AA42+AB42</f>
        <v>169</v>
      </c>
      <c r="AE42" s="3" t="s">
        <v>15</v>
      </c>
      <c r="AF42" s="2">
        <f t="shared" si="28"/>
        <v>3440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6">
        <f t="shared" si="28"/>
        <v>3440</v>
      </c>
      <c r="AQ42" s="17" t="str">
        <f t="shared" si="28"/>
        <v>N.A.</v>
      </c>
      <c r="AR42" s="15">
        <f t="shared" si="28"/>
        <v>3440</v>
      </c>
    </row>
    <row r="43" spans="1:44" ht="15" customHeight="1" thickBot="1" x14ac:dyDescent="0.3">
      <c r="A43" s="4" t="s">
        <v>16</v>
      </c>
      <c r="B43" s="2">
        <f t="shared" ref="B43:K43" si="29">SUM(B39:B42)</f>
        <v>132599962.99999999</v>
      </c>
      <c r="C43" s="2">
        <f t="shared" si="29"/>
        <v>342707669.00000006</v>
      </c>
      <c r="D43" s="2">
        <f t="shared" si="29"/>
        <v>16346684.000000004</v>
      </c>
      <c r="E43" s="2">
        <f t="shared" si="29"/>
        <v>3902600</v>
      </c>
      <c r="F43" s="2">
        <f t="shared" si="29"/>
        <v>3291040.0000000005</v>
      </c>
      <c r="G43" s="2">
        <f t="shared" si="29"/>
        <v>34818029.999999993</v>
      </c>
      <c r="H43" s="2">
        <f t="shared" si="29"/>
        <v>41768393.999999993</v>
      </c>
      <c r="I43" s="2">
        <f t="shared" si="29"/>
        <v>9516098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194006081</v>
      </c>
      <c r="M43" s="14">
        <f t="shared" ref="M43" si="31">C43+E43+G43+I43+K43</f>
        <v>390944397.00000006</v>
      </c>
      <c r="N43" s="19">
        <f>L43+M43</f>
        <v>584950478</v>
      </c>
      <c r="P43" s="4" t="s">
        <v>16</v>
      </c>
      <c r="Q43" s="2">
        <f t="shared" ref="Q43:Z43" si="32">SUM(Q39:Q42)</f>
        <v>35915</v>
      </c>
      <c r="R43" s="2">
        <f t="shared" si="32"/>
        <v>60994</v>
      </c>
      <c r="S43" s="2">
        <f t="shared" si="32"/>
        <v>3272</v>
      </c>
      <c r="T43" s="2">
        <f t="shared" si="32"/>
        <v>663</v>
      </c>
      <c r="U43" s="2">
        <f t="shared" si="32"/>
        <v>927</v>
      </c>
      <c r="V43" s="2">
        <f t="shared" si="32"/>
        <v>2903</v>
      </c>
      <c r="W43" s="2">
        <f t="shared" si="32"/>
        <v>17860</v>
      </c>
      <c r="X43" s="2">
        <f t="shared" si="32"/>
        <v>2188</v>
      </c>
      <c r="Y43" s="2">
        <f t="shared" si="32"/>
        <v>5593</v>
      </c>
      <c r="Z43" s="2">
        <f t="shared" si="32"/>
        <v>0</v>
      </c>
      <c r="AA43" s="1">
        <f t="shared" ref="AA43" si="33">Q43+S43+U43+W43+Y43</f>
        <v>63567</v>
      </c>
      <c r="AB43" s="14">
        <f t="shared" ref="AB43" si="34">R43+T43+V43+X43+Z43</f>
        <v>66748</v>
      </c>
      <c r="AC43" s="19">
        <f>AA43+AB43</f>
        <v>130315</v>
      </c>
      <c r="AE43" s="4" t="s">
        <v>16</v>
      </c>
      <c r="AF43" s="2">
        <f t="shared" ref="AF43:AO43" si="35">IFERROR(B43/Q43, "N.A.")</f>
        <v>3692.049644995127</v>
      </c>
      <c r="AG43" s="2">
        <f t="shared" si="35"/>
        <v>5618.7111683116382</v>
      </c>
      <c r="AH43" s="2">
        <f t="shared" si="35"/>
        <v>4995.9303178484115</v>
      </c>
      <c r="AI43" s="2">
        <f t="shared" si="35"/>
        <v>5886.2745098039213</v>
      </c>
      <c r="AJ43" s="2">
        <f t="shared" si="35"/>
        <v>3550.2049622437976</v>
      </c>
      <c r="AK43" s="2">
        <f t="shared" si="35"/>
        <v>11993.809851877366</v>
      </c>
      <c r="AL43" s="2">
        <f t="shared" si="35"/>
        <v>2338.6558790593499</v>
      </c>
      <c r="AM43" s="2">
        <f t="shared" si="35"/>
        <v>4349.2221206581353</v>
      </c>
      <c r="AN43" s="2">
        <f t="shared" si="35"/>
        <v>0</v>
      </c>
      <c r="AO43" s="2" t="str">
        <f t="shared" si="35"/>
        <v>N.A.</v>
      </c>
      <c r="AP43" s="16">
        <f t="shared" ref="AP43" si="36">IFERROR(L43/AA43, "N.A.")</f>
        <v>3051.9936602325106</v>
      </c>
      <c r="AQ43" s="17">
        <f t="shared" ref="AQ43" si="37">IFERROR(M43/AB43, "N.A.")</f>
        <v>5857.0203901240493</v>
      </c>
      <c r="AR43" s="15">
        <f t="shared" ref="AR43" si="38">IFERROR(N43/AC43, "N.A.")</f>
        <v>4488.7424931895794</v>
      </c>
    </row>
    <row r="44" spans="1:44" ht="15" customHeight="1" thickBot="1" x14ac:dyDescent="0.3">
      <c r="A44" s="5" t="s">
        <v>0</v>
      </c>
      <c r="B44" s="47">
        <f>B43+C43</f>
        <v>475307632.00000006</v>
      </c>
      <c r="C44" s="48"/>
      <c r="D44" s="47">
        <f>D43+E43</f>
        <v>20249284.000000004</v>
      </c>
      <c r="E44" s="48"/>
      <c r="F44" s="47">
        <f>F43+G43</f>
        <v>38109069.999999993</v>
      </c>
      <c r="G44" s="48"/>
      <c r="H44" s="47">
        <f>H43+I43</f>
        <v>51284491.999999993</v>
      </c>
      <c r="I44" s="48"/>
      <c r="J44" s="47">
        <f>J43+K43</f>
        <v>0</v>
      </c>
      <c r="K44" s="48"/>
      <c r="L44" s="47">
        <f>L43+M43</f>
        <v>584950478</v>
      </c>
      <c r="M44" s="51"/>
      <c r="N44" s="20">
        <f>B44+D44+F44+H44+J44</f>
        <v>584950478</v>
      </c>
      <c r="P44" s="5" t="s">
        <v>0</v>
      </c>
      <c r="Q44" s="47">
        <f>Q43+R43</f>
        <v>96909</v>
      </c>
      <c r="R44" s="48"/>
      <c r="S44" s="47">
        <f>S43+T43</f>
        <v>3935</v>
      </c>
      <c r="T44" s="48"/>
      <c r="U44" s="47">
        <f>U43+V43</f>
        <v>3830</v>
      </c>
      <c r="V44" s="48"/>
      <c r="W44" s="47">
        <f>W43+X43</f>
        <v>20048</v>
      </c>
      <c r="X44" s="48"/>
      <c r="Y44" s="47">
        <f>Y43+Z43</f>
        <v>5593</v>
      </c>
      <c r="Z44" s="48"/>
      <c r="AA44" s="47">
        <f>AA43+AB43</f>
        <v>130315</v>
      </c>
      <c r="AB44" s="51"/>
      <c r="AC44" s="20">
        <f>Q44+S44+U44+W44+Y44</f>
        <v>130315</v>
      </c>
      <c r="AE44" s="5" t="s">
        <v>0</v>
      </c>
      <c r="AF44" s="49">
        <f>IFERROR(B44/Q44,"N.A.")</f>
        <v>4904.6799781238078</v>
      </c>
      <c r="AG44" s="50"/>
      <c r="AH44" s="49">
        <f>IFERROR(D44/S44,"N.A.")</f>
        <v>5145.9425667090227</v>
      </c>
      <c r="AI44" s="50"/>
      <c r="AJ44" s="49">
        <f>IFERROR(F44/U44,"N.A.")</f>
        <v>9950.1488250652728</v>
      </c>
      <c r="AK44" s="50"/>
      <c r="AL44" s="49">
        <f>IFERROR(H44/W44,"N.A.")</f>
        <v>2558.0851955307257</v>
      </c>
      <c r="AM44" s="50"/>
      <c r="AN44" s="49">
        <f>IFERROR(J44/Y44,"N.A.")</f>
        <v>0</v>
      </c>
      <c r="AO44" s="50"/>
      <c r="AP44" s="49">
        <f>IFERROR(L44/AA44,"N.A.")</f>
        <v>4488.7424931895794</v>
      </c>
      <c r="AQ44" s="50"/>
      <c r="AR44" s="18">
        <f>IFERROR(N44/AC44, "N.A.")</f>
        <v>4488.7424931895794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37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1" t="s">
        <v>31</v>
      </c>
      <c r="P10" s="11" t="s">
        <v>28</v>
      </c>
      <c r="AE10" s="11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2" t="s">
        <v>10</v>
      </c>
      <c r="C14" s="13" t="s">
        <v>11</v>
      </c>
      <c r="D14" s="12" t="s">
        <v>10</v>
      </c>
      <c r="E14" s="13" t="s">
        <v>11</v>
      </c>
      <c r="F14" s="12" t="s">
        <v>10</v>
      </c>
      <c r="G14" s="13" t="s">
        <v>11</v>
      </c>
      <c r="H14" s="12" t="s">
        <v>10</v>
      </c>
      <c r="I14" s="13" t="s">
        <v>11</v>
      </c>
      <c r="J14" s="12" t="s">
        <v>10</v>
      </c>
      <c r="K14" s="13" t="s">
        <v>11</v>
      </c>
      <c r="L14" s="12" t="s">
        <v>10</v>
      </c>
      <c r="M14" s="13" t="s">
        <v>11</v>
      </c>
      <c r="N14" s="31"/>
      <c r="P14" s="31"/>
      <c r="Q14" s="12" t="s">
        <v>10</v>
      </c>
      <c r="R14" s="13" t="s">
        <v>11</v>
      </c>
      <c r="S14" s="12" t="s">
        <v>10</v>
      </c>
      <c r="T14" s="13" t="s">
        <v>11</v>
      </c>
      <c r="U14" s="12" t="s">
        <v>10</v>
      </c>
      <c r="V14" s="13" t="s">
        <v>11</v>
      </c>
      <c r="W14" s="12" t="s">
        <v>10</v>
      </c>
      <c r="X14" s="13" t="s">
        <v>11</v>
      </c>
      <c r="Y14" s="12" t="s">
        <v>10</v>
      </c>
      <c r="Z14" s="13" t="s">
        <v>11</v>
      </c>
      <c r="AA14" s="12" t="s">
        <v>10</v>
      </c>
      <c r="AB14" s="13" t="s">
        <v>11</v>
      </c>
      <c r="AC14" s="31"/>
      <c r="AE14" s="31"/>
      <c r="AF14" s="12" t="s">
        <v>10</v>
      </c>
      <c r="AG14" s="13" t="s">
        <v>11</v>
      </c>
      <c r="AH14" s="12" t="s">
        <v>10</v>
      </c>
      <c r="AI14" s="13" t="s">
        <v>11</v>
      </c>
      <c r="AJ14" s="12" t="s">
        <v>10</v>
      </c>
      <c r="AK14" s="13" t="s">
        <v>11</v>
      </c>
      <c r="AL14" s="12" t="s">
        <v>10</v>
      </c>
      <c r="AM14" s="13" t="s">
        <v>11</v>
      </c>
      <c r="AN14" s="12" t="s">
        <v>10</v>
      </c>
      <c r="AO14" s="13" t="s">
        <v>11</v>
      </c>
      <c r="AP14" s="12" t="s">
        <v>10</v>
      </c>
      <c r="AQ14" s="13" t="s">
        <v>11</v>
      </c>
      <c r="AR14" s="31"/>
    </row>
    <row r="15" spans="1:44" ht="15" customHeight="1" thickBot="1" x14ac:dyDescent="0.3">
      <c r="A15" s="3" t="s">
        <v>12</v>
      </c>
      <c r="B15" s="2">
        <v>1351201</v>
      </c>
      <c r="C15" s="2"/>
      <c r="D15" s="2">
        <v>418920</v>
      </c>
      <c r="E15" s="2"/>
      <c r="F15" s="2">
        <v>0</v>
      </c>
      <c r="G15" s="2"/>
      <c r="H15" s="2">
        <v>2465537</v>
      </c>
      <c r="I15" s="2"/>
      <c r="J15" s="2">
        <v>0</v>
      </c>
      <c r="K15" s="2"/>
      <c r="L15" s="1">
        <f t="shared" ref="L15:M18" si="0">B15+D15+F15+H15+J15</f>
        <v>4235658</v>
      </c>
      <c r="M15" s="14">
        <f t="shared" si="0"/>
        <v>0</v>
      </c>
      <c r="N15" s="15">
        <f>L15+M15</f>
        <v>4235658</v>
      </c>
      <c r="P15" s="3" t="s">
        <v>12</v>
      </c>
      <c r="Q15" s="2">
        <v>706</v>
      </c>
      <c r="R15" s="2">
        <v>0</v>
      </c>
      <c r="S15" s="2">
        <v>255</v>
      </c>
      <c r="T15" s="2">
        <v>0</v>
      </c>
      <c r="U15" s="2">
        <v>123</v>
      </c>
      <c r="V15" s="2">
        <v>0</v>
      </c>
      <c r="W15" s="2">
        <v>1545</v>
      </c>
      <c r="X15" s="2">
        <v>0</v>
      </c>
      <c r="Y15" s="2">
        <v>387</v>
      </c>
      <c r="Z15" s="2">
        <v>0</v>
      </c>
      <c r="AA15" s="1">
        <f t="shared" ref="AA15:AB18" si="1">Q15+S15+U15+W15+Y15</f>
        <v>3016</v>
      </c>
      <c r="AB15" s="14">
        <f t="shared" si="1"/>
        <v>0</v>
      </c>
      <c r="AC15" s="15">
        <f>AA15+AB15</f>
        <v>3016</v>
      </c>
      <c r="AE15" s="3" t="s">
        <v>12</v>
      </c>
      <c r="AF15" s="2">
        <f t="shared" ref="AF15:AR18" si="2">IFERROR(B15/Q15, "N.A.")</f>
        <v>1913.8824362606233</v>
      </c>
      <c r="AG15" s="2" t="str">
        <f t="shared" si="2"/>
        <v>N.A.</v>
      </c>
      <c r="AH15" s="2">
        <f t="shared" si="2"/>
        <v>1642.8235294117646</v>
      </c>
      <c r="AI15" s="2" t="str">
        <f t="shared" si="2"/>
        <v>N.A.</v>
      </c>
      <c r="AJ15" s="2">
        <f t="shared" si="2"/>
        <v>0</v>
      </c>
      <c r="AK15" s="2" t="str">
        <f t="shared" si="2"/>
        <v>N.A.</v>
      </c>
      <c r="AL15" s="2">
        <f t="shared" si="2"/>
        <v>1595.8168284789645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1404.3958885941645</v>
      </c>
      <c r="AQ15" s="17" t="str">
        <f t="shared" si="2"/>
        <v>N.A.</v>
      </c>
      <c r="AR15" s="15">
        <f t="shared" si="2"/>
        <v>1404.3958885941645</v>
      </c>
    </row>
    <row r="16" spans="1:44" ht="15" customHeight="1" thickBot="1" x14ac:dyDescent="0.3">
      <c r="A16" s="3" t="s">
        <v>13</v>
      </c>
      <c r="B16" s="2">
        <v>172200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172200</v>
      </c>
      <c r="M16" s="14">
        <f t="shared" si="0"/>
        <v>0</v>
      </c>
      <c r="N16" s="15">
        <f>L16+M16</f>
        <v>172200</v>
      </c>
      <c r="P16" s="3" t="s">
        <v>13</v>
      </c>
      <c r="Q16" s="2">
        <v>123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123</v>
      </c>
      <c r="AB16" s="14">
        <f t="shared" si="1"/>
        <v>0</v>
      </c>
      <c r="AC16" s="15">
        <f>AA16+AB16</f>
        <v>123</v>
      </c>
      <c r="AE16" s="3" t="s">
        <v>13</v>
      </c>
      <c r="AF16" s="2">
        <f t="shared" si="2"/>
        <v>1400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1400</v>
      </c>
      <c r="AQ16" s="17" t="str">
        <f t="shared" si="2"/>
        <v>N.A.</v>
      </c>
      <c r="AR16" s="15">
        <f t="shared" si="2"/>
        <v>1400</v>
      </c>
    </row>
    <row r="17" spans="1:44" ht="15" customHeight="1" thickBot="1" x14ac:dyDescent="0.3">
      <c r="A17" s="3" t="s">
        <v>14</v>
      </c>
      <c r="B17" s="2">
        <v>5024240</v>
      </c>
      <c r="C17" s="2">
        <v>11603800</v>
      </c>
      <c r="D17" s="2">
        <v>1476119.9999999998</v>
      </c>
      <c r="E17" s="2"/>
      <c r="F17" s="2"/>
      <c r="G17" s="2"/>
      <c r="H17" s="2"/>
      <c r="I17" s="2"/>
      <c r="J17" s="2">
        <v>0</v>
      </c>
      <c r="K17" s="2"/>
      <c r="L17" s="1">
        <f t="shared" si="0"/>
        <v>6500360</v>
      </c>
      <c r="M17" s="14">
        <f t="shared" si="0"/>
        <v>11603800</v>
      </c>
      <c r="N17" s="15">
        <f>L17+M17</f>
        <v>18104160</v>
      </c>
      <c r="P17" s="3" t="s">
        <v>14</v>
      </c>
      <c r="Q17" s="2">
        <v>1820</v>
      </c>
      <c r="R17" s="2">
        <v>1750</v>
      </c>
      <c r="S17" s="2">
        <v>273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66</v>
      </c>
      <c r="Z17" s="2">
        <v>0</v>
      </c>
      <c r="AA17" s="1">
        <f t="shared" si="1"/>
        <v>2159</v>
      </c>
      <c r="AB17" s="14">
        <f t="shared" si="1"/>
        <v>1750</v>
      </c>
      <c r="AC17" s="15">
        <f>AA17+AB17</f>
        <v>3909</v>
      </c>
      <c r="AE17" s="3" t="s">
        <v>14</v>
      </c>
      <c r="AF17" s="2">
        <f t="shared" si="2"/>
        <v>2760.5714285714284</v>
      </c>
      <c r="AG17" s="2">
        <f t="shared" si="2"/>
        <v>6630.7428571428572</v>
      </c>
      <c r="AH17" s="2">
        <f t="shared" si="2"/>
        <v>5407.0329670329666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>
        <f t="shared" si="2"/>
        <v>0</v>
      </c>
      <c r="AO17" s="2" t="str">
        <f t="shared" si="2"/>
        <v>N.A.</v>
      </c>
      <c r="AP17" s="16">
        <f t="shared" si="2"/>
        <v>3010.8198239925891</v>
      </c>
      <c r="AQ17" s="17">
        <f t="shared" si="2"/>
        <v>6630.7428571428572</v>
      </c>
      <c r="AR17" s="15">
        <f t="shared" si="2"/>
        <v>4631.4044512663086</v>
      </c>
    </row>
    <row r="18" spans="1:44" ht="15" customHeight="1" thickBot="1" x14ac:dyDescent="0.3">
      <c r="A18" s="3" t="s">
        <v>15</v>
      </c>
      <c r="B18" s="2">
        <v>1354930</v>
      </c>
      <c r="C18" s="2"/>
      <c r="D18" s="2">
        <v>117648</v>
      </c>
      <c r="E18" s="2"/>
      <c r="F18" s="2"/>
      <c r="G18" s="2"/>
      <c r="H18" s="2">
        <v>2670078</v>
      </c>
      <c r="I18" s="2"/>
      <c r="J18" s="2">
        <v>0</v>
      </c>
      <c r="K18" s="2"/>
      <c r="L18" s="1">
        <f t="shared" si="0"/>
        <v>4142656</v>
      </c>
      <c r="M18" s="14">
        <f t="shared" si="0"/>
        <v>0</v>
      </c>
      <c r="N18" s="15">
        <f>L18+M18</f>
        <v>4142656</v>
      </c>
      <c r="P18" s="3" t="s">
        <v>15</v>
      </c>
      <c r="Q18" s="2">
        <v>640</v>
      </c>
      <c r="R18" s="2">
        <v>0</v>
      </c>
      <c r="S18" s="2">
        <v>76</v>
      </c>
      <c r="T18" s="2">
        <v>0</v>
      </c>
      <c r="U18" s="2">
        <v>0</v>
      </c>
      <c r="V18" s="2">
        <v>0</v>
      </c>
      <c r="W18" s="2">
        <v>4053</v>
      </c>
      <c r="X18" s="2">
        <v>0</v>
      </c>
      <c r="Y18" s="2">
        <v>1864</v>
      </c>
      <c r="Z18" s="2">
        <v>0</v>
      </c>
      <c r="AA18" s="1">
        <f t="shared" si="1"/>
        <v>6633</v>
      </c>
      <c r="AB18" s="14">
        <f t="shared" si="1"/>
        <v>0</v>
      </c>
      <c r="AC18" s="19">
        <f>AA18+AB18</f>
        <v>6633</v>
      </c>
      <c r="AE18" s="3" t="s">
        <v>15</v>
      </c>
      <c r="AF18" s="2">
        <f t="shared" si="2"/>
        <v>2117.078125</v>
      </c>
      <c r="AG18" s="2" t="str">
        <f t="shared" si="2"/>
        <v>N.A.</v>
      </c>
      <c r="AH18" s="2">
        <f t="shared" si="2"/>
        <v>1548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658.79052553663951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624.55238956731489</v>
      </c>
      <c r="AQ18" s="17" t="str">
        <f t="shared" si="2"/>
        <v>N.A.</v>
      </c>
      <c r="AR18" s="15">
        <f t="shared" si="2"/>
        <v>624.55238956731489</v>
      </c>
    </row>
    <row r="19" spans="1:44" ht="15" customHeight="1" thickBot="1" x14ac:dyDescent="0.3">
      <c r="A19" s="4" t="s">
        <v>16</v>
      </c>
      <c r="B19" s="2">
        <f t="shared" ref="B19:K19" si="3">SUM(B15:B18)</f>
        <v>7902571</v>
      </c>
      <c r="C19" s="2">
        <f t="shared" si="3"/>
        <v>11603800</v>
      </c>
      <c r="D19" s="2">
        <f t="shared" si="3"/>
        <v>2012687.9999999998</v>
      </c>
      <c r="E19" s="2">
        <f t="shared" si="3"/>
        <v>0</v>
      </c>
      <c r="F19" s="2">
        <f t="shared" si="3"/>
        <v>0</v>
      </c>
      <c r="G19" s="2">
        <f t="shared" si="3"/>
        <v>0</v>
      </c>
      <c r="H19" s="2">
        <f t="shared" si="3"/>
        <v>5135615</v>
      </c>
      <c r="I19" s="2">
        <f t="shared" si="3"/>
        <v>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15050874</v>
      </c>
      <c r="M19" s="14">
        <f t="shared" ref="M19" si="5">C19+E19+G19+I19+K19</f>
        <v>11603800</v>
      </c>
      <c r="N19" s="19">
        <f>L19+M19</f>
        <v>26654674</v>
      </c>
      <c r="P19" s="4" t="s">
        <v>16</v>
      </c>
      <c r="Q19" s="2">
        <f t="shared" ref="Q19:Z19" si="6">SUM(Q15:Q18)</f>
        <v>3289</v>
      </c>
      <c r="R19" s="2">
        <f t="shared" si="6"/>
        <v>1750</v>
      </c>
      <c r="S19" s="2">
        <f t="shared" si="6"/>
        <v>604</v>
      </c>
      <c r="T19" s="2">
        <f t="shared" si="6"/>
        <v>0</v>
      </c>
      <c r="U19" s="2">
        <f t="shared" si="6"/>
        <v>123</v>
      </c>
      <c r="V19" s="2">
        <f t="shared" si="6"/>
        <v>0</v>
      </c>
      <c r="W19" s="2">
        <f t="shared" si="6"/>
        <v>5598</v>
      </c>
      <c r="X19" s="2">
        <f t="shared" si="6"/>
        <v>0</v>
      </c>
      <c r="Y19" s="2">
        <f t="shared" si="6"/>
        <v>2317</v>
      </c>
      <c r="Z19" s="2">
        <f t="shared" si="6"/>
        <v>0</v>
      </c>
      <c r="AA19" s="1">
        <f t="shared" ref="AA19" si="7">Q19+S19+U19+W19+Y19</f>
        <v>11931</v>
      </c>
      <c r="AB19" s="14">
        <f t="shared" ref="AB19" si="8">R19+T19+V19+X19+Z19</f>
        <v>1750</v>
      </c>
      <c r="AC19" s="15">
        <f>AA19+AB19</f>
        <v>13681</v>
      </c>
      <c r="AE19" s="4" t="s">
        <v>16</v>
      </c>
      <c r="AF19" s="2">
        <f t="shared" ref="AF19:AO19" si="9">IFERROR(B19/Q19, "N.A.")</f>
        <v>2402.7275767710548</v>
      </c>
      <c r="AG19" s="2">
        <f t="shared" si="9"/>
        <v>6630.7428571428572</v>
      </c>
      <c r="AH19" s="2">
        <f t="shared" si="9"/>
        <v>3332.2649006622514</v>
      </c>
      <c r="AI19" s="2" t="str">
        <f t="shared" si="9"/>
        <v>N.A.</v>
      </c>
      <c r="AJ19" s="2">
        <f t="shared" si="9"/>
        <v>0</v>
      </c>
      <c r="AK19" s="2" t="str">
        <f t="shared" si="9"/>
        <v>N.A.</v>
      </c>
      <c r="AL19" s="2">
        <f t="shared" si="9"/>
        <v>917.40175062522326</v>
      </c>
      <c r="AM19" s="2" t="str">
        <f t="shared" si="9"/>
        <v>N.A.</v>
      </c>
      <c r="AN19" s="2">
        <f t="shared" si="9"/>
        <v>0</v>
      </c>
      <c r="AO19" s="2" t="str">
        <f t="shared" si="9"/>
        <v>N.A.</v>
      </c>
      <c r="AP19" s="16">
        <f t="shared" ref="AP19" si="10">IFERROR(L19/AA19, "N.A.")</f>
        <v>1261.4930852401308</v>
      </c>
      <c r="AQ19" s="17">
        <f t="shared" ref="AQ19" si="11">IFERROR(M19/AB19, "N.A.")</f>
        <v>6630.7428571428572</v>
      </c>
      <c r="AR19" s="15">
        <f t="shared" ref="AR19" si="12">IFERROR(N19/AC19, "N.A.")</f>
        <v>1948.2986623784811</v>
      </c>
    </row>
    <row r="20" spans="1:44" ht="15" customHeight="1" thickBot="1" x14ac:dyDescent="0.3">
      <c r="A20" s="5" t="s">
        <v>0</v>
      </c>
      <c r="B20" s="47">
        <f>B19+C19</f>
        <v>19506371</v>
      </c>
      <c r="C20" s="48"/>
      <c r="D20" s="47">
        <f>D19+E19</f>
        <v>2012687.9999999998</v>
      </c>
      <c r="E20" s="48"/>
      <c r="F20" s="47">
        <f>F19+G19</f>
        <v>0</v>
      </c>
      <c r="G20" s="48"/>
      <c r="H20" s="47">
        <f>H19+I19</f>
        <v>5135615</v>
      </c>
      <c r="I20" s="48"/>
      <c r="J20" s="47">
        <f>J19+K19</f>
        <v>0</v>
      </c>
      <c r="K20" s="48"/>
      <c r="L20" s="47">
        <f>L19+M19</f>
        <v>26654674</v>
      </c>
      <c r="M20" s="51"/>
      <c r="N20" s="20">
        <f>B20+D20+F20+H20+J20</f>
        <v>26654674</v>
      </c>
      <c r="P20" s="5" t="s">
        <v>0</v>
      </c>
      <c r="Q20" s="47">
        <f>Q19+R19</f>
        <v>5039</v>
      </c>
      <c r="R20" s="48"/>
      <c r="S20" s="47">
        <f>S19+T19</f>
        <v>604</v>
      </c>
      <c r="T20" s="48"/>
      <c r="U20" s="47">
        <f>U19+V19</f>
        <v>123</v>
      </c>
      <c r="V20" s="48"/>
      <c r="W20" s="47">
        <f>W19+X19</f>
        <v>5598</v>
      </c>
      <c r="X20" s="48"/>
      <c r="Y20" s="47">
        <f>Y19+Z19</f>
        <v>2317</v>
      </c>
      <c r="Z20" s="48"/>
      <c r="AA20" s="47">
        <f>AA19+AB19</f>
        <v>13681</v>
      </c>
      <c r="AB20" s="48"/>
      <c r="AC20" s="21">
        <f>Q20+S20+U20+W20+Y20</f>
        <v>13681</v>
      </c>
      <c r="AE20" s="5" t="s">
        <v>0</v>
      </c>
      <c r="AF20" s="49">
        <f>IFERROR(B20/Q20,"N.A.")</f>
        <v>3871.0797777336775</v>
      </c>
      <c r="AG20" s="50"/>
      <c r="AH20" s="49">
        <f>IFERROR(D20/S20,"N.A.")</f>
        <v>3332.2649006622514</v>
      </c>
      <c r="AI20" s="50"/>
      <c r="AJ20" s="49">
        <f>IFERROR(F20/U20,"N.A.")</f>
        <v>0</v>
      </c>
      <c r="AK20" s="50"/>
      <c r="AL20" s="49">
        <f>IFERROR(H20/W20,"N.A.")</f>
        <v>917.40175062522326</v>
      </c>
      <c r="AM20" s="50"/>
      <c r="AN20" s="49">
        <f>IFERROR(J20/Y20,"N.A.")</f>
        <v>0</v>
      </c>
      <c r="AO20" s="50"/>
      <c r="AP20" s="49">
        <f>IFERROR(L20/AA20,"N.A.")</f>
        <v>1948.2986623784811</v>
      </c>
      <c r="AQ20" s="50"/>
      <c r="AR20" s="18">
        <f>IFERROR(N20/AC20, "N.A.")</f>
        <v>1948.2986623784811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1" t="s">
        <v>32</v>
      </c>
      <c r="P22" s="11" t="s">
        <v>29</v>
      </c>
      <c r="AE22" s="11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2" t="s">
        <v>10</v>
      </c>
      <c r="C26" s="13" t="s">
        <v>11</v>
      </c>
      <c r="D26" s="12" t="s">
        <v>10</v>
      </c>
      <c r="E26" s="13" t="s">
        <v>11</v>
      </c>
      <c r="F26" s="12" t="s">
        <v>10</v>
      </c>
      <c r="G26" s="13" t="s">
        <v>11</v>
      </c>
      <c r="H26" s="12" t="s">
        <v>10</v>
      </c>
      <c r="I26" s="13" t="s">
        <v>11</v>
      </c>
      <c r="J26" s="12" t="s">
        <v>10</v>
      </c>
      <c r="K26" s="13" t="s">
        <v>11</v>
      </c>
      <c r="L26" s="12" t="s">
        <v>10</v>
      </c>
      <c r="M26" s="13" t="s">
        <v>11</v>
      </c>
      <c r="N26" s="31"/>
      <c r="P26" s="31"/>
      <c r="Q26" s="12" t="s">
        <v>10</v>
      </c>
      <c r="R26" s="13" t="s">
        <v>11</v>
      </c>
      <c r="S26" s="12" t="s">
        <v>10</v>
      </c>
      <c r="T26" s="13" t="s">
        <v>11</v>
      </c>
      <c r="U26" s="12" t="s">
        <v>10</v>
      </c>
      <c r="V26" s="13" t="s">
        <v>11</v>
      </c>
      <c r="W26" s="12" t="s">
        <v>10</v>
      </c>
      <c r="X26" s="13" t="s">
        <v>11</v>
      </c>
      <c r="Y26" s="12" t="s">
        <v>10</v>
      </c>
      <c r="Z26" s="13" t="s">
        <v>11</v>
      </c>
      <c r="AA26" s="12" t="s">
        <v>10</v>
      </c>
      <c r="AB26" s="13" t="s">
        <v>11</v>
      </c>
      <c r="AC26" s="31"/>
      <c r="AE26" s="31"/>
      <c r="AF26" s="12" t="s">
        <v>10</v>
      </c>
      <c r="AG26" s="13" t="s">
        <v>11</v>
      </c>
      <c r="AH26" s="12" t="s">
        <v>10</v>
      </c>
      <c r="AI26" s="13" t="s">
        <v>11</v>
      </c>
      <c r="AJ26" s="12" t="s">
        <v>10</v>
      </c>
      <c r="AK26" s="13" t="s">
        <v>11</v>
      </c>
      <c r="AL26" s="12" t="s">
        <v>10</v>
      </c>
      <c r="AM26" s="13" t="s">
        <v>11</v>
      </c>
      <c r="AN26" s="12" t="s">
        <v>10</v>
      </c>
      <c r="AO26" s="13" t="s">
        <v>11</v>
      </c>
      <c r="AP26" s="12" t="s">
        <v>10</v>
      </c>
      <c r="AQ26" s="13" t="s">
        <v>11</v>
      </c>
      <c r="AR26" s="31"/>
    </row>
    <row r="27" spans="1:44" ht="15" customHeight="1" thickBot="1" x14ac:dyDescent="0.3">
      <c r="A27" s="3" t="s">
        <v>12</v>
      </c>
      <c r="B27" s="2">
        <v>1333645</v>
      </c>
      <c r="C27" s="2"/>
      <c r="D27" s="2">
        <v>366120</v>
      </c>
      <c r="E27" s="2"/>
      <c r="F27" s="2">
        <v>0</v>
      </c>
      <c r="G27" s="2"/>
      <c r="H27" s="2">
        <v>1707966.0000000002</v>
      </c>
      <c r="I27" s="2"/>
      <c r="J27" s="2">
        <v>0</v>
      </c>
      <c r="K27" s="2"/>
      <c r="L27" s="1">
        <f t="shared" ref="L27:M30" si="13">B27+D27+F27+H27+J27</f>
        <v>3407731</v>
      </c>
      <c r="M27" s="14">
        <f t="shared" si="13"/>
        <v>0</v>
      </c>
      <c r="N27" s="15">
        <f>L27+M27</f>
        <v>3407731</v>
      </c>
      <c r="P27" s="3" t="s">
        <v>12</v>
      </c>
      <c r="Q27" s="2">
        <v>640</v>
      </c>
      <c r="R27" s="2">
        <v>0</v>
      </c>
      <c r="S27" s="2">
        <v>189</v>
      </c>
      <c r="T27" s="2">
        <v>0</v>
      </c>
      <c r="U27" s="2">
        <v>123</v>
      </c>
      <c r="V27" s="2">
        <v>0</v>
      </c>
      <c r="W27" s="2">
        <v>575</v>
      </c>
      <c r="X27" s="2">
        <v>0</v>
      </c>
      <c r="Y27" s="2">
        <v>189</v>
      </c>
      <c r="Z27" s="2">
        <v>0</v>
      </c>
      <c r="AA27" s="1">
        <f t="shared" ref="AA27:AB30" si="14">Q27+S27+U27+W27+Y27</f>
        <v>1716</v>
      </c>
      <c r="AB27" s="14">
        <f t="shared" si="14"/>
        <v>0</v>
      </c>
      <c r="AC27" s="15">
        <f>AA27+AB27</f>
        <v>1716</v>
      </c>
      <c r="AE27" s="3" t="s">
        <v>12</v>
      </c>
      <c r="AF27" s="2">
        <f t="shared" ref="AF27:AR30" si="15">IFERROR(B27/Q27, "N.A.")</f>
        <v>2083.8203125</v>
      </c>
      <c r="AG27" s="2" t="str">
        <f t="shared" si="15"/>
        <v>N.A.</v>
      </c>
      <c r="AH27" s="2">
        <f t="shared" si="15"/>
        <v>1937.1428571428571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>
        <f t="shared" si="15"/>
        <v>2970.3756521739133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6">
        <f t="shared" si="15"/>
        <v>1985.8572261072261</v>
      </c>
      <c r="AQ27" s="17" t="str">
        <f t="shared" si="15"/>
        <v>N.A.</v>
      </c>
      <c r="AR27" s="15">
        <f t="shared" si="15"/>
        <v>1985.8572261072261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4">
        <f t="shared" si="13"/>
        <v>0</v>
      </c>
      <c r="N28" s="15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4">
        <f t="shared" si="14"/>
        <v>0</v>
      </c>
      <c r="AC28" s="15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6" t="str">
        <f t="shared" si="15"/>
        <v>N.A.</v>
      </c>
      <c r="AQ28" s="17" t="str">
        <f t="shared" si="15"/>
        <v>N.A.</v>
      </c>
      <c r="AR28" s="15" t="str">
        <f t="shared" si="15"/>
        <v>N.A.</v>
      </c>
    </row>
    <row r="29" spans="1:44" ht="15" customHeight="1" thickBot="1" x14ac:dyDescent="0.3">
      <c r="A29" s="3" t="s">
        <v>14</v>
      </c>
      <c r="B29" s="2">
        <v>3212160</v>
      </c>
      <c r="C29" s="2">
        <v>10224800</v>
      </c>
      <c r="D29" s="2">
        <v>1476119.9999999998</v>
      </c>
      <c r="E29" s="2"/>
      <c r="F29" s="2"/>
      <c r="G29" s="2"/>
      <c r="H29" s="2"/>
      <c r="I29" s="2"/>
      <c r="J29" s="2"/>
      <c r="K29" s="2"/>
      <c r="L29" s="1">
        <f t="shared" si="13"/>
        <v>4688280</v>
      </c>
      <c r="M29" s="14">
        <f t="shared" si="13"/>
        <v>10224800</v>
      </c>
      <c r="N29" s="15">
        <f>L29+M29</f>
        <v>14913080</v>
      </c>
      <c r="P29" s="3" t="s">
        <v>14</v>
      </c>
      <c r="Q29" s="2">
        <v>1237</v>
      </c>
      <c r="R29" s="2">
        <v>1553</v>
      </c>
      <c r="S29" s="2">
        <v>273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4"/>
        <v>1510</v>
      </c>
      <c r="AB29" s="14">
        <f t="shared" si="14"/>
        <v>1553</v>
      </c>
      <c r="AC29" s="15">
        <f>AA29+AB29</f>
        <v>3063</v>
      </c>
      <c r="AE29" s="3" t="s">
        <v>14</v>
      </c>
      <c r="AF29" s="2">
        <f t="shared" si="15"/>
        <v>2596.7340339531124</v>
      </c>
      <c r="AG29" s="2">
        <f t="shared" si="15"/>
        <v>6583.9021249195102</v>
      </c>
      <c r="AH29" s="2">
        <f t="shared" si="15"/>
        <v>5407.0329670329666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6">
        <f t="shared" si="15"/>
        <v>3104.8211920529802</v>
      </c>
      <c r="AQ29" s="17">
        <f t="shared" si="15"/>
        <v>6583.9021249195102</v>
      </c>
      <c r="AR29" s="15">
        <f t="shared" si="15"/>
        <v>4868.7822396343454</v>
      </c>
    </row>
    <row r="30" spans="1:44" ht="15" customHeight="1" thickBot="1" x14ac:dyDescent="0.3">
      <c r="A30" s="3" t="s">
        <v>15</v>
      </c>
      <c r="B30" s="2">
        <v>1354930</v>
      </c>
      <c r="C30" s="2"/>
      <c r="D30" s="2">
        <v>117648</v>
      </c>
      <c r="E30" s="2"/>
      <c r="F30" s="2"/>
      <c r="G30" s="2"/>
      <c r="H30" s="2">
        <v>2610265.9999999995</v>
      </c>
      <c r="I30" s="2"/>
      <c r="J30" s="2">
        <v>0</v>
      </c>
      <c r="K30" s="2"/>
      <c r="L30" s="1">
        <f t="shared" si="13"/>
        <v>4082843.9999999995</v>
      </c>
      <c r="M30" s="14">
        <f t="shared" si="13"/>
        <v>0</v>
      </c>
      <c r="N30" s="15">
        <f>L30+M30</f>
        <v>4082843.9999999995</v>
      </c>
      <c r="P30" s="3" t="s">
        <v>15</v>
      </c>
      <c r="Q30" s="2">
        <v>640</v>
      </c>
      <c r="R30" s="2">
        <v>0</v>
      </c>
      <c r="S30" s="2">
        <v>76</v>
      </c>
      <c r="T30" s="2">
        <v>0</v>
      </c>
      <c r="U30" s="2">
        <v>0</v>
      </c>
      <c r="V30" s="2">
        <v>0</v>
      </c>
      <c r="W30" s="2">
        <v>3901</v>
      </c>
      <c r="X30" s="2">
        <v>0</v>
      </c>
      <c r="Y30" s="2">
        <v>1560</v>
      </c>
      <c r="Z30" s="2">
        <v>0</v>
      </c>
      <c r="AA30" s="1">
        <f t="shared" si="14"/>
        <v>6177</v>
      </c>
      <c r="AB30" s="14">
        <f t="shared" si="14"/>
        <v>0</v>
      </c>
      <c r="AC30" s="19">
        <f>AA30+AB30</f>
        <v>6177</v>
      </c>
      <c r="AE30" s="3" t="s">
        <v>15</v>
      </c>
      <c r="AF30" s="2">
        <f t="shared" si="15"/>
        <v>2117.078125</v>
      </c>
      <c r="AG30" s="2" t="str">
        <f t="shared" si="15"/>
        <v>N.A.</v>
      </c>
      <c r="AH30" s="2">
        <f t="shared" si="15"/>
        <v>1548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669.12740322994091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6">
        <f t="shared" si="15"/>
        <v>660.97523069451188</v>
      </c>
      <c r="AQ30" s="17" t="str">
        <f t="shared" si="15"/>
        <v>N.A.</v>
      </c>
      <c r="AR30" s="15">
        <f t="shared" si="15"/>
        <v>660.97523069451188</v>
      </c>
    </row>
    <row r="31" spans="1:44" ht="15" customHeight="1" thickBot="1" x14ac:dyDescent="0.3">
      <c r="A31" s="4" t="s">
        <v>16</v>
      </c>
      <c r="B31" s="2">
        <f t="shared" ref="B31:K31" si="16">SUM(B27:B30)</f>
        <v>5900735</v>
      </c>
      <c r="C31" s="2">
        <f t="shared" si="16"/>
        <v>10224800</v>
      </c>
      <c r="D31" s="2">
        <f t="shared" si="16"/>
        <v>1959887.9999999998</v>
      </c>
      <c r="E31" s="2">
        <f t="shared" si="16"/>
        <v>0</v>
      </c>
      <c r="F31" s="2">
        <f t="shared" si="16"/>
        <v>0</v>
      </c>
      <c r="G31" s="2">
        <f t="shared" si="16"/>
        <v>0</v>
      </c>
      <c r="H31" s="2">
        <f t="shared" si="16"/>
        <v>4318232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12178855</v>
      </c>
      <c r="M31" s="14">
        <f t="shared" ref="M31" si="18">C31+E31+G31+I31+K31</f>
        <v>10224800</v>
      </c>
      <c r="N31" s="19">
        <f>L31+M31</f>
        <v>22403655</v>
      </c>
      <c r="P31" s="4" t="s">
        <v>16</v>
      </c>
      <c r="Q31" s="2">
        <f t="shared" ref="Q31:Z31" si="19">SUM(Q27:Q30)</f>
        <v>2517</v>
      </c>
      <c r="R31" s="2">
        <f t="shared" si="19"/>
        <v>1553</v>
      </c>
      <c r="S31" s="2">
        <f t="shared" si="19"/>
        <v>538</v>
      </c>
      <c r="T31" s="2">
        <f t="shared" si="19"/>
        <v>0</v>
      </c>
      <c r="U31" s="2">
        <f t="shared" si="19"/>
        <v>123</v>
      </c>
      <c r="V31" s="2">
        <f t="shared" si="19"/>
        <v>0</v>
      </c>
      <c r="W31" s="2">
        <f t="shared" si="19"/>
        <v>4476</v>
      </c>
      <c r="X31" s="2">
        <f t="shared" si="19"/>
        <v>0</v>
      </c>
      <c r="Y31" s="2">
        <f t="shared" si="19"/>
        <v>1749</v>
      </c>
      <c r="Z31" s="2">
        <f t="shared" si="19"/>
        <v>0</v>
      </c>
      <c r="AA31" s="1">
        <f t="shared" ref="AA31" si="20">Q31+S31+U31+W31+Y31</f>
        <v>9403</v>
      </c>
      <c r="AB31" s="14">
        <f t="shared" ref="AB31" si="21">R31+T31+V31+X31+Z31</f>
        <v>1553</v>
      </c>
      <c r="AC31" s="15">
        <f>AA31+AB31</f>
        <v>10956</v>
      </c>
      <c r="AE31" s="4" t="s">
        <v>16</v>
      </c>
      <c r="AF31" s="2">
        <f t="shared" ref="AF31:AO31" si="22">IFERROR(B31/Q31, "N.A.")</f>
        <v>2344.3524036551448</v>
      </c>
      <c r="AG31" s="2">
        <f t="shared" si="22"/>
        <v>6583.9021249195102</v>
      </c>
      <c r="AH31" s="2">
        <f t="shared" si="22"/>
        <v>3642.9144981412637</v>
      </c>
      <c r="AI31" s="2" t="str">
        <f t="shared" si="22"/>
        <v>N.A.</v>
      </c>
      <c r="AJ31" s="2">
        <f t="shared" si="22"/>
        <v>0</v>
      </c>
      <c r="AK31" s="2" t="str">
        <f t="shared" si="22"/>
        <v>N.A.</v>
      </c>
      <c r="AL31" s="2">
        <f t="shared" si="22"/>
        <v>964.75245755138519</v>
      </c>
      <c r="AM31" s="2" t="str">
        <f t="shared" si="22"/>
        <v>N.A.</v>
      </c>
      <c r="AN31" s="2">
        <f t="shared" si="22"/>
        <v>0</v>
      </c>
      <c r="AO31" s="2" t="str">
        <f t="shared" si="22"/>
        <v>N.A.</v>
      </c>
      <c r="AP31" s="16">
        <f t="shared" ref="AP31" si="23">IFERROR(L31/AA31, "N.A.")</f>
        <v>1295.2095076039561</v>
      </c>
      <c r="AQ31" s="17">
        <f t="shared" ref="AQ31" si="24">IFERROR(M31/AB31, "N.A.")</f>
        <v>6583.9021249195102</v>
      </c>
      <c r="AR31" s="15">
        <f t="shared" ref="AR31" si="25">IFERROR(N31/AC31, "N.A.")</f>
        <v>2044.8754107338445</v>
      </c>
    </row>
    <row r="32" spans="1:44" ht="15" customHeight="1" thickBot="1" x14ac:dyDescent="0.3">
      <c r="A32" s="5" t="s">
        <v>0</v>
      </c>
      <c r="B32" s="47">
        <f>B31+C31</f>
        <v>16125535</v>
      </c>
      <c r="C32" s="48"/>
      <c r="D32" s="47">
        <f>D31+E31</f>
        <v>1959887.9999999998</v>
      </c>
      <c r="E32" s="48"/>
      <c r="F32" s="47">
        <f>F31+G31</f>
        <v>0</v>
      </c>
      <c r="G32" s="48"/>
      <c r="H32" s="47">
        <f>H31+I31</f>
        <v>4318232</v>
      </c>
      <c r="I32" s="48"/>
      <c r="J32" s="47">
        <f>J31+K31</f>
        <v>0</v>
      </c>
      <c r="K32" s="48"/>
      <c r="L32" s="47">
        <f>L31+M31</f>
        <v>22403655</v>
      </c>
      <c r="M32" s="51"/>
      <c r="N32" s="20">
        <f>B32+D32+F32+H32+J32</f>
        <v>22403655</v>
      </c>
      <c r="P32" s="5" t="s">
        <v>0</v>
      </c>
      <c r="Q32" s="47">
        <f>Q31+R31</f>
        <v>4070</v>
      </c>
      <c r="R32" s="48"/>
      <c r="S32" s="47">
        <f>S31+T31</f>
        <v>538</v>
      </c>
      <c r="T32" s="48"/>
      <c r="U32" s="47">
        <f>U31+V31</f>
        <v>123</v>
      </c>
      <c r="V32" s="48"/>
      <c r="W32" s="47">
        <f>W31+X31</f>
        <v>4476</v>
      </c>
      <c r="X32" s="48"/>
      <c r="Y32" s="47">
        <f>Y31+Z31</f>
        <v>1749</v>
      </c>
      <c r="Z32" s="48"/>
      <c r="AA32" s="47">
        <f>AA31+AB31</f>
        <v>10956</v>
      </c>
      <c r="AB32" s="48"/>
      <c r="AC32" s="21">
        <f>Q32+S32+U32+W32+Y32</f>
        <v>10956</v>
      </c>
      <c r="AE32" s="5" t="s">
        <v>0</v>
      </c>
      <c r="AF32" s="49">
        <f>IFERROR(B32/Q32,"N.A.")</f>
        <v>3962.0479115479116</v>
      </c>
      <c r="AG32" s="50"/>
      <c r="AH32" s="49">
        <f>IFERROR(D32/S32,"N.A.")</f>
        <v>3642.9144981412637</v>
      </c>
      <c r="AI32" s="50"/>
      <c r="AJ32" s="49">
        <f>IFERROR(F32/U32,"N.A.")</f>
        <v>0</v>
      </c>
      <c r="AK32" s="50"/>
      <c r="AL32" s="49">
        <f>IFERROR(H32/W32,"N.A.")</f>
        <v>964.75245755138519</v>
      </c>
      <c r="AM32" s="50"/>
      <c r="AN32" s="49">
        <f>IFERROR(J32/Y32,"N.A.")</f>
        <v>0</v>
      </c>
      <c r="AO32" s="50"/>
      <c r="AP32" s="49">
        <f>IFERROR(L32/AA32,"N.A.")</f>
        <v>2044.8754107338445</v>
      </c>
      <c r="AQ32" s="50"/>
      <c r="AR32" s="18">
        <f>IFERROR(N32/AC32, "N.A.")</f>
        <v>2044.8754107338445</v>
      </c>
    </row>
    <row r="33" spans="1:44" ht="15" customHeight="1" x14ac:dyDescent="0.25"/>
    <row r="34" spans="1:44" ht="23.25" customHeight="1" thickBot="1" x14ac:dyDescent="0.3">
      <c r="A34" s="11" t="s">
        <v>33</v>
      </c>
      <c r="P34" s="11" t="s">
        <v>30</v>
      </c>
      <c r="AE34" s="11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2" t="s">
        <v>10</v>
      </c>
      <c r="C38" s="13" t="s">
        <v>11</v>
      </c>
      <c r="D38" s="12" t="s">
        <v>10</v>
      </c>
      <c r="E38" s="13" t="s">
        <v>11</v>
      </c>
      <c r="F38" s="12" t="s">
        <v>10</v>
      </c>
      <c r="G38" s="13" t="s">
        <v>11</v>
      </c>
      <c r="H38" s="12" t="s">
        <v>10</v>
      </c>
      <c r="I38" s="13" t="s">
        <v>11</v>
      </c>
      <c r="J38" s="12" t="s">
        <v>10</v>
      </c>
      <c r="K38" s="13" t="s">
        <v>11</v>
      </c>
      <c r="L38" s="12" t="s">
        <v>10</v>
      </c>
      <c r="M38" s="13" t="s">
        <v>11</v>
      </c>
      <c r="N38" s="31"/>
      <c r="P38" s="31"/>
      <c r="Q38" s="12" t="s">
        <v>10</v>
      </c>
      <c r="R38" s="13" t="s">
        <v>11</v>
      </c>
      <c r="S38" s="12" t="s">
        <v>10</v>
      </c>
      <c r="T38" s="13" t="s">
        <v>11</v>
      </c>
      <c r="U38" s="12" t="s">
        <v>10</v>
      </c>
      <c r="V38" s="13" t="s">
        <v>11</v>
      </c>
      <c r="W38" s="12" t="s">
        <v>10</v>
      </c>
      <c r="X38" s="13" t="s">
        <v>11</v>
      </c>
      <c r="Y38" s="12" t="s">
        <v>10</v>
      </c>
      <c r="Z38" s="13" t="s">
        <v>11</v>
      </c>
      <c r="AA38" s="12" t="s">
        <v>10</v>
      </c>
      <c r="AB38" s="13" t="s">
        <v>11</v>
      </c>
      <c r="AC38" s="31"/>
      <c r="AE38" s="31"/>
      <c r="AF38" s="12" t="s">
        <v>10</v>
      </c>
      <c r="AG38" s="13" t="s">
        <v>11</v>
      </c>
      <c r="AH38" s="12" t="s">
        <v>10</v>
      </c>
      <c r="AI38" s="13" t="s">
        <v>11</v>
      </c>
      <c r="AJ38" s="12" t="s">
        <v>10</v>
      </c>
      <c r="AK38" s="13" t="s">
        <v>11</v>
      </c>
      <c r="AL38" s="12" t="s">
        <v>10</v>
      </c>
      <c r="AM38" s="13" t="s">
        <v>11</v>
      </c>
      <c r="AN38" s="12" t="s">
        <v>10</v>
      </c>
      <c r="AO38" s="13" t="s">
        <v>11</v>
      </c>
      <c r="AP38" s="12" t="s">
        <v>10</v>
      </c>
      <c r="AQ38" s="13" t="s">
        <v>11</v>
      </c>
      <c r="AR38" s="31"/>
    </row>
    <row r="39" spans="1:44" ht="15" customHeight="1" thickBot="1" x14ac:dyDescent="0.3">
      <c r="A39" s="3" t="s">
        <v>12</v>
      </c>
      <c r="B39" s="2">
        <v>17556</v>
      </c>
      <c r="C39" s="2"/>
      <c r="D39" s="2">
        <v>52800</v>
      </c>
      <c r="E39" s="2"/>
      <c r="F39" s="2"/>
      <c r="G39" s="2"/>
      <c r="H39" s="2">
        <v>757571</v>
      </c>
      <c r="I39" s="2"/>
      <c r="J39" s="2">
        <v>0</v>
      </c>
      <c r="K39" s="2"/>
      <c r="L39" s="1">
        <f t="shared" ref="L39:M42" si="26">B39+D39+F39+H39+J39</f>
        <v>827927</v>
      </c>
      <c r="M39" s="14">
        <f t="shared" si="26"/>
        <v>0</v>
      </c>
      <c r="N39" s="15">
        <f>L39+M39</f>
        <v>827927</v>
      </c>
      <c r="P39" s="3" t="s">
        <v>12</v>
      </c>
      <c r="Q39" s="2">
        <v>66</v>
      </c>
      <c r="R39" s="2">
        <v>0</v>
      </c>
      <c r="S39" s="2">
        <v>66</v>
      </c>
      <c r="T39" s="2">
        <v>0</v>
      </c>
      <c r="U39" s="2">
        <v>0</v>
      </c>
      <c r="V39" s="2">
        <v>0</v>
      </c>
      <c r="W39" s="2">
        <v>970</v>
      </c>
      <c r="X39" s="2">
        <v>0</v>
      </c>
      <c r="Y39" s="2">
        <v>198</v>
      </c>
      <c r="Z39" s="2">
        <v>0</v>
      </c>
      <c r="AA39" s="1">
        <f t="shared" ref="AA39:AB42" si="27">Q39+S39+U39+W39+Y39</f>
        <v>1300</v>
      </c>
      <c r="AB39" s="14">
        <f t="shared" si="27"/>
        <v>0</v>
      </c>
      <c r="AC39" s="15">
        <f>AA39+AB39</f>
        <v>1300</v>
      </c>
      <c r="AE39" s="3" t="s">
        <v>12</v>
      </c>
      <c r="AF39" s="2">
        <f t="shared" ref="AF39:AR42" si="28">IFERROR(B39/Q39, "N.A.")</f>
        <v>266</v>
      </c>
      <c r="AG39" s="2" t="str">
        <f t="shared" si="28"/>
        <v>N.A.</v>
      </c>
      <c r="AH39" s="2">
        <f t="shared" si="28"/>
        <v>800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781.00103092783502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6">
        <f t="shared" si="28"/>
        <v>636.86692307692306</v>
      </c>
      <c r="AQ39" s="17" t="str">
        <f t="shared" si="28"/>
        <v>N.A.</v>
      </c>
      <c r="AR39" s="15">
        <f t="shared" si="28"/>
        <v>636.86692307692306</v>
      </c>
    </row>
    <row r="40" spans="1:44" ht="15" customHeight="1" thickBot="1" x14ac:dyDescent="0.3">
      <c r="A40" s="3" t="s">
        <v>13</v>
      </c>
      <c r="B40" s="2">
        <v>172200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172200</v>
      </c>
      <c r="M40" s="14">
        <f t="shared" si="26"/>
        <v>0</v>
      </c>
      <c r="N40" s="15">
        <f>L40+M40</f>
        <v>172200</v>
      </c>
      <c r="P40" s="3" t="s">
        <v>13</v>
      </c>
      <c r="Q40" s="2">
        <v>123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123</v>
      </c>
      <c r="AB40" s="14">
        <f t="shared" si="27"/>
        <v>0</v>
      </c>
      <c r="AC40" s="15">
        <f>AA40+AB40</f>
        <v>123</v>
      </c>
      <c r="AE40" s="3" t="s">
        <v>13</v>
      </c>
      <c r="AF40" s="2">
        <f t="shared" si="28"/>
        <v>1400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6">
        <f t="shared" si="28"/>
        <v>1400</v>
      </c>
      <c r="AQ40" s="17" t="str">
        <f t="shared" si="28"/>
        <v>N.A.</v>
      </c>
      <c r="AR40" s="15">
        <f t="shared" si="28"/>
        <v>1400</v>
      </c>
    </row>
    <row r="41" spans="1:44" ht="15" customHeight="1" thickBot="1" x14ac:dyDescent="0.3">
      <c r="A41" s="3" t="s">
        <v>14</v>
      </c>
      <c r="B41" s="2">
        <v>1812080</v>
      </c>
      <c r="C41" s="2">
        <v>1379000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6"/>
        <v>1812080</v>
      </c>
      <c r="M41" s="14">
        <f t="shared" si="26"/>
        <v>1379000</v>
      </c>
      <c r="N41" s="15">
        <f>L41+M41</f>
        <v>3191080</v>
      </c>
      <c r="P41" s="3" t="s">
        <v>14</v>
      </c>
      <c r="Q41" s="2">
        <v>583</v>
      </c>
      <c r="R41" s="2">
        <v>197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66</v>
      </c>
      <c r="Z41" s="2">
        <v>0</v>
      </c>
      <c r="AA41" s="1">
        <f t="shared" si="27"/>
        <v>649</v>
      </c>
      <c r="AB41" s="14">
        <f t="shared" si="27"/>
        <v>197</v>
      </c>
      <c r="AC41" s="15">
        <f>AA41+AB41</f>
        <v>846</v>
      </c>
      <c r="AE41" s="3" t="s">
        <v>14</v>
      </c>
      <c r="AF41" s="2">
        <f t="shared" si="28"/>
        <v>3108.1989708404803</v>
      </c>
      <c r="AG41" s="2">
        <f t="shared" si="28"/>
        <v>7000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 t="str">
        <f t="shared" si="28"/>
        <v>N.A.</v>
      </c>
      <c r="AN41" s="2">
        <f t="shared" si="28"/>
        <v>0</v>
      </c>
      <c r="AO41" s="2" t="str">
        <f t="shared" si="28"/>
        <v>N.A.</v>
      </c>
      <c r="AP41" s="16">
        <f t="shared" si="28"/>
        <v>2792.1109399075499</v>
      </c>
      <c r="AQ41" s="17">
        <f t="shared" si="28"/>
        <v>7000</v>
      </c>
      <c r="AR41" s="15">
        <f t="shared" si="28"/>
        <v>3771.9621749408984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59812</v>
      </c>
      <c r="I42" s="2"/>
      <c r="J42" s="2">
        <v>0</v>
      </c>
      <c r="K42" s="2"/>
      <c r="L42" s="1">
        <f t="shared" si="26"/>
        <v>59812</v>
      </c>
      <c r="M42" s="14">
        <f t="shared" si="26"/>
        <v>0</v>
      </c>
      <c r="N42" s="15">
        <f>L42+M42</f>
        <v>59812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152</v>
      </c>
      <c r="X42" s="2">
        <v>0</v>
      </c>
      <c r="Y42" s="2">
        <v>304</v>
      </c>
      <c r="Z42" s="2">
        <v>0</v>
      </c>
      <c r="AA42" s="1">
        <f t="shared" si="27"/>
        <v>456</v>
      </c>
      <c r="AB42" s="14">
        <f t="shared" si="27"/>
        <v>0</v>
      </c>
      <c r="AC42" s="15">
        <f>AA42+AB42</f>
        <v>456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393.5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6">
        <f t="shared" si="28"/>
        <v>131.16666666666666</v>
      </c>
      <c r="AQ42" s="17" t="str">
        <f t="shared" si="28"/>
        <v>N.A.</v>
      </c>
      <c r="AR42" s="15">
        <f t="shared" si="28"/>
        <v>131.16666666666666</v>
      </c>
    </row>
    <row r="43" spans="1:44" ht="15" customHeight="1" thickBot="1" x14ac:dyDescent="0.3">
      <c r="A43" s="4" t="s">
        <v>16</v>
      </c>
      <c r="B43" s="2">
        <f t="shared" ref="B43:K43" si="29">SUM(B39:B42)</f>
        <v>2001836</v>
      </c>
      <c r="C43" s="2">
        <f t="shared" si="29"/>
        <v>1379000</v>
      </c>
      <c r="D43" s="2">
        <f t="shared" si="29"/>
        <v>52800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817383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2872019</v>
      </c>
      <c r="M43" s="14">
        <f t="shared" ref="M43" si="31">C43+E43+G43+I43+K43</f>
        <v>1379000</v>
      </c>
      <c r="N43" s="19">
        <f>L43+M43</f>
        <v>4251019</v>
      </c>
      <c r="P43" s="4" t="s">
        <v>16</v>
      </c>
      <c r="Q43" s="2">
        <f t="shared" ref="Q43:Z43" si="32">SUM(Q39:Q42)</f>
        <v>772</v>
      </c>
      <c r="R43" s="2">
        <f t="shared" si="32"/>
        <v>197</v>
      </c>
      <c r="S43" s="2">
        <f t="shared" si="32"/>
        <v>66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1122</v>
      </c>
      <c r="X43" s="2">
        <f t="shared" si="32"/>
        <v>0</v>
      </c>
      <c r="Y43" s="2">
        <f t="shared" si="32"/>
        <v>568</v>
      </c>
      <c r="Z43" s="2">
        <f t="shared" si="32"/>
        <v>0</v>
      </c>
      <c r="AA43" s="1">
        <f t="shared" ref="AA43" si="33">Q43+S43+U43+W43+Y43</f>
        <v>2528</v>
      </c>
      <c r="AB43" s="14">
        <f t="shared" ref="AB43" si="34">R43+T43+V43+X43+Z43</f>
        <v>197</v>
      </c>
      <c r="AC43" s="19">
        <f>AA43+AB43</f>
        <v>2725</v>
      </c>
      <c r="AE43" s="4" t="s">
        <v>16</v>
      </c>
      <c r="AF43" s="2">
        <f t="shared" ref="AF43:AO43" si="35">IFERROR(B43/Q43, "N.A.")</f>
        <v>2593.0518134715026</v>
      </c>
      <c r="AG43" s="2">
        <f t="shared" si="35"/>
        <v>7000</v>
      </c>
      <c r="AH43" s="2">
        <f t="shared" si="35"/>
        <v>800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728.50534759358288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6">
        <f t="shared" ref="AP43" si="36">IFERROR(L43/AA43, "N.A.")</f>
        <v>1136.0834651898733</v>
      </c>
      <c r="AQ43" s="17">
        <f t="shared" ref="AQ43" si="37">IFERROR(M43/AB43, "N.A.")</f>
        <v>7000</v>
      </c>
      <c r="AR43" s="15">
        <f t="shared" ref="AR43" si="38">IFERROR(N43/AC43, "N.A.")</f>
        <v>1560.0069724770642</v>
      </c>
    </row>
    <row r="44" spans="1:44" ht="15" customHeight="1" thickBot="1" x14ac:dyDescent="0.3">
      <c r="A44" s="5" t="s">
        <v>0</v>
      </c>
      <c r="B44" s="47">
        <f>B43+C43</f>
        <v>3380836</v>
      </c>
      <c r="C44" s="48"/>
      <c r="D44" s="47">
        <f>D43+E43</f>
        <v>52800</v>
      </c>
      <c r="E44" s="48"/>
      <c r="F44" s="47">
        <f>F43+G43</f>
        <v>0</v>
      </c>
      <c r="G44" s="48"/>
      <c r="H44" s="47">
        <f>H43+I43</f>
        <v>817383</v>
      </c>
      <c r="I44" s="48"/>
      <c r="J44" s="47">
        <f>J43+K43</f>
        <v>0</v>
      </c>
      <c r="K44" s="48"/>
      <c r="L44" s="47">
        <f>L43+M43</f>
        <v>4251019</v>
      </c>
      <c r="M44" s="51"/>
      <c r="N44" s="20">
        <f>B44+D44+F44+H44+J44</f>
        <v>4251019</v>
      </c>
      <c r="P44" s="5" t="s">
        <v>0</v>
      </c>
      <c r="Q44" s="47">
        <f>Q43+R43</f>
        <v>969</v>
      </c>
      <c r="R44" s="48"/>
      <c r="S44" s="47">
        <f>S43+T43</f>
        <v>66</v>
      </c>
      <c r="T44" s="48"/>
      <c r="U44" s="47">
        <f>U43+V43</f>
        <v>0</v>
      </c>
      <c r="V44" s="48"/>
      <c r="W44" s="47">
        <f>W43+X43</f>
        <v>1122</v>
      </c>
      <c r="X44" s="48"/>
      <c r="Y44" s="47">
        <f>Y43+Z43</f>
        <v>568</v>
      </c>
      <c r="Z44" s="48"/>
      <c r="AA44" s="47">
        <f>AA43+AB43</f>
        <v>2725</v>
      </c>
      <c r="AB44" s="51"/>
      <c r="AC44" s="20">
        <f>Q44+S44+U44+W44+Y44</f>
        <v>2725</v>
      </c>
      <c r="AE44" s="5" t="s">
        <v>0</v>
      </c>
      <c r="AF44" s="49">
        <f>IFERROR(B44/Q44,"N.A.")</f>
        <v>3488.9948400412795</v>
      </c>
      <c r="AG44" s="50"/>
      <c r="AH44" s="49">
        <f>IFERROR(D44/S44,"N.A.")</f>
        <v>800</v>
      </c>
      <c r="AI44" s="50"/>
      <c r="AJ44" s="49" t="str">
        <f>IFERROR(F44/U44,"N.A.")</f>
        <v>N.A.</v>
      </c>
      <c r="AK44" s="50"/>
      <c r="AL44" s="49">
        <f>IFERROR(H44/W44,"N.A.")</f>
        <v>728.50534759358288</v>
      </c>
      <c r="AM44" s="50"/>
      <c r="AN44" s="49">
        <f>IFERROR(J44/Y44,"N.A.")</f>
        <v>0</v>
      </c>
      <c r="AO44" s="50"/>
      <c r="AP44" s="49">
        <f>IFERROR(L44/AA44,"N.A.")</f>
        <v>1560.0069724770642</v>
      </c>
      <c r="AQ44" s="50"/>
      <c r="AR44" s="18">
        <f>IFERROR(N44/AC44, "N.A.")</f>
        <v>1560.0069724770642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37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1" t="s">
        <v>31</v>
      </c>
      <c r="P10" s="11" t="s">
        <v>28</v>
      </c>
      <c r="AE10" s="11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2" t="s">
        <v>10</v>
      </c>
      <c r="C14" s="13" t="s">
        <v>11</v>
      </c>
      <c r="D14" s="12" t="s">
        <v>10</v>
      </c>
      <c r="E14" s="13" t="s">
        <v>11</v>
      </c>
      <c r="F14" s="12" t="s">
        <v>10</v>
      </c>
      <c r="G14" s="13" t="s">
        <v>11</v>
      </c>
      <c r="H14" s="12" t="s">
        <v>10</v>
      </c>
      <c r="I14" s="13" t="s">
        <v>11</v>
      </c>
      <c r="J14" s="12" t="s">
        <v>10</v>
      </c>
      <c r="K14" s="13" t="s">
        <v>11</v>
      </c>
      <c r="L14" s="12" t="s">
        <v>10</v>
      </c>
      <c r="M14" s="13" t="s">
        <v>11</v>
      </c>
      <c r="N14" s="31"/>
      <c r="P14" s="31"/>
      <c r="Q14" s="12" t="s">
        <v>10</v>
      </c>
      <c r="R14" s="13" t="s">
        <v>11</v>
      </c>
      <c r="S14" s="12" t="s">
        <v>10</v>
      </c>
      <c r="T14" s="13" t="s">
        <v>11</v>
      </c>
      <c r="U14" s="12" t="s">
        <v>10</v>
      </c>
      <c r="V14" s="13" t="s">
        <v>11</v>
      </c>
      <c r="W14" s="12" t="s">
        <v>10</v>
      </c>
      <c r="X14" s="13" t="s">
        <v>11</v>
      </c>
      <c r="Y14" s="12" t="s">
        <v>10</v>
      </c>
      <c r="Z14" s="13" t="s">
        <v>11</v>
      </c>
      <c r="AA14" s="12" t="s">
        <v>10</v>
      </c>
      <c r="AB14" s="13" t="s">
        <v>11</v>
      </c>
      <c r="AC14" s="31"/>
      <c r="AE14" s="31"/>
      <c r="AF14" s="12" t="s">
        <v>10</v>
      </c>
      <c r="AG14" s="13" t="s">
        <v>11</v>
      </c>
      <c r="AH14" s="12" t="s">
        <v>10</v>
      </c>
      <c r="AI14" s="13" t="s">
        <v>11</v>
      </c>
      <c r="AJ14" s="12" t="s">
        <v>10</v>
      </c>
      <c r="AK14" s="13" t="s">
        <v>11</v>
      </c>
      <c r="AL14" s="12" t="s">
        <v>10</v>
      </c>
      <c r="AM14" s="13" t="s">
        <v>11</v>
      </c>
      <c r="AN14" s="12" t="s">
        <v>10</v>
      </c>
      <c r="AO14" s="13" t="s">
        <v>11</v>
      </c>
      <c r="AP14" s="12" t="s">
        <v>10</v>
      </c>
      <c r="AQ14" s="13" t="s">
        <v>11</v>
      </c>
      <c r="AR14" s="31"/>
    </row>
    <row r="15" spans="1:44" ht="15" customHeight="1" thickBot="1" x14ac:dyDescent="0.3">
      <c r="A15" s="3" t="s">
        <v>12</v>
      </c>
      <c r="B15" s="2">
        <v>2317080</v>
      </c>
      <c r="C15" s="2"/>
      <c r="D15" s="2">
        <v>785610</v>
      </c>
      <c r="E15" s="2"/>
      <c r="F15" s="2">
        <v>1201200</v>
      </c>
      <c r="G15" s="2"/>
      <c r="H15" s="2">
        <v>11221048.999999998</v>
      </c>
      <c r="I15" s="2"/>
      <c r="J15" s="2">
        <v>0</v>
      </c>
      <c r="K15" s="2"/>
      <c r="L15" s="1">
        <f t="shared" ref="L15:M18" si="0">B15+D15+F15+H15+J15</f>
        <v>15524938.999999998</v>
      </c>
      <c r="M15" s="14">
        <f t="shared" si="0"/>
        <v>0</v>
      </c>
      <c r="N15" s="15">
        <f>L15+M15</f>
        <v>15524938.999999998</v>
      </c>
      <c r="P15" s="3" t="s">
        <v>12</v>
      </c>
      <c r="Q15" s="2">
        <v>888</v>
      </c>
      <c r="R15" s="2">
        <v>0</v>
      </c>
      <c r="S15" s="2">
        <v>359</v>
      </c>
      <c r="T15" s="2">
        <v>0</v>
      </c>
      <c r="U15" s="2">
        <v>156</v>
      </c>
      <c r="V15" s="2">
        <v>0</v>
      </c>
      <c r="W15" s="2">
        <v>4478</v>
      </c>
      <c r="X15" s="2">
        <v>0</v>
      </c>
      <c r="Y15" s="2">
        <v>717</v>
      </c>
      <c r="Z15" s="2">
        <v>0</v>
      </c>
      <c r="AA15" s="1">
        <f t="shared" ref="AA15:AB18" si="1">Q15+S15+U15+W15+Y15</f>
        <v>6598</v>
      </c>
      <c r="AB15" s="14">
        <f t="shared" si="1"/>
        <v>0</v>
      </c>
      <c r="AC15" s="15">
        <f>AA15+AB15</f>
        <v>6598</v>
      </c>
      <c r="AE15" s="3" t="s">
        <v>12</v>
      </c>
      <c r="AF15" s="2">
        <f t="shared" ref="AF15:AR18" si="2">IFERROR(B15/Q15, "N.A.")</f>
        <v>2609.3243243243242</v>
      </c>
      <c r="AG15" s="2" t="str">
        <f t="shared" si="2"/>
        <v>N.A.</v>
      </c>
      <c r="AH15" s="2">
        <f t="shared" si="2"/>
        <v>2188.3286908077994</v>
      </c>
      <c r="AI15" s="2" t="str">
        <f t="shared" si="2"/>
        <v>N.A.</v>
      </c>
      <c r="AJ15" s="2">
        <f t="shared" si="2"/>
        <v>7700</v>
      </c>
      <c r="AK15" s="2" t="str">
        <f t="shared" si="2"/>
        <v>N.A.</v>
      </c>
      <c r="AL15" s="2">
        <f t="shared" si="2"/>
        <v>2505.817105850826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2352.976508032737</v>
      </c>
      <c r="AQ15" s="17" t="str">
        <f t="shared" si="2"/>
        <v>N.A.</v>
      </c>
      <c r="AR15" s="15">
        <f t="shared" si="2"/>
        <v>2352.976508032737</v>
      </c>
    </row>
    <row r="16" spans="1:44" ht="15" customHeight="1" thickBot="1" x14ac:dyDescent="0.3">
      <c r="A16" s="3" t="s">
        <v>13</v>
      </c>
      <c r="B16" s="2">
        <v>519010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519010</v>
      </c>
      <c r="M16" s="14">
        <f t="shared" si="0"/>
        <v>0</v>
      </c>
      <c r="N16" s="15">
        <f>L16+M16</f>
        <v>519010</v>
      </c>
      <c r="P16" s="3" t="s">
        <v>13</v>
      </c>
      <c r="Q16" s="2">
        <v>142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142</v>
      </c>
      <c r="AB16" s="14">
        <f t="shared" si="1"/>
        <v>0</v>
      </c>
      <c r="AC16" s="15">
        <f>AA16+AB16</f>
        <v>142</v>
      </c>
      <c r="AE16" s="3" t="s">
        <v>13</v>
      </c>
      <c r="AF16" s="2">
        <f t="shared" si="2"/>
        <v>3655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3655</v>
      </c>
      <c r="AQ16" s="17" t="str">
        <f t="shared" si="2"/>
        <v>N.A.</v>
      </c>
      <c r="AR16" s="15">
        <f t="shared" si="2"/>
        <v>3655</v>
      </c>
    </row>
    <row r="17" spans="1:44" ht="15" customHeight="1" thickBot="1" x14ac:dyDescent="0.3">
      <c r="A17" s="3" t="s">
        <v>14</v>
      </c>
      <c r="B17" s="2">
        <v>18835680</v>
      </c>
      <c r="C17" s="2">
        <v>30125230</v>
      </c>
      <c r="D17" s="2">
        <v>244240</v>
      </c>
      <c r="E17" s="2"/>
      <c r="F17" s="2"/>
      <c r="G17" s="2">
        <v>1102500</v>
      </c>
      <c r="H17" s="2"/>
      <c r="I17" s="2">
        <v>1876559.9999999998</v>
      </c>
      <c r="J17" s="2">
        <v>0</v>
      </c>
      <c r="K17" s="2"/>
      <c r="L17" s="1">
        <f t="shared" si="0"/>
        <v>19079920</v>
      </c>
      <c r="M17" s="14">
        <f t="shared" si="0"/>
        <v>33104290</v>
      </c>
      <c r="N17" s="15">
        <f>L17+M17</f>
        <v>52184210</v>
      </c>
      <c r="P17" s="3" t="s">
        <v>14</v>
      </c>
      <c r="Q17" s="2">
        <v>4855</v>
      </c>
      <c r="R17" s="2">
        <v>4716</v>
      </c>
      <c r="S17" s="2">
        <v>71</v>
      </c>
      <c r="T17" s="2">
        <v>0</v>
      </c>
      <c r="U17" s="2">
        <v>0</v>
      </c>
      <c r="V17" s="2">
        <v>281</v>
      </c>
      <c r="W17" s="2">
        <v>0</v>
      </c>
      <c r="X17" s="2">
        <v>1029</v>
      </c>
      <c r="Y17" s="2">
        <v>280</v>
      </c>
      <c r="Z17" s="2">
        <v>0</v>
      </c>
      <c r="AA17" s="1">
        <f t="shared" si="1"/>
        <v>5206</v>
      </c>
      <c r="AB17" s="14">
        <f t="shared" si="1"/>
        <v>6026</v>
      </c>
      <c r="AC17" s="15">
        <f>AA17+AB17</f>
        <v>11232</v>
      </c>
      <c r="AE17" s="3" t="s">
        <v>14</v>
      </c>
      <c r="AF17" s="2">
        <f t="shared" si="2"/>
        <v>3879.6457260556126</v>
      </c>
      <c r="AG17" s="2">
        <f t="shared" si="2"/>
        <v>6387.8774385072093</v>
      </c>
      <c r="AH17" s="2">
        <f t="shared" si="2"/>
        <v>3440</v>
      </c>
      <c r="AI17" s="2" t="str">
        <f t="shared" si="2"/>
        <v>N.A.</v>
      </c>
      <c r="AJ17" s="2" t="str">
        <f t="shared" si="2"/>
        <v>N.A.</v>
      </c>
      <c r="AK17" s="2">
        <f t="shared" si="2"/>
        <v>3923.4875444839859</v>
      </c>
      <c r="AL17" s="2" t="str">
        <f t="shared" si="2"/>
        <v>N.A.</v>
      </c>
      <c r="AM17" s="2">
        <f t="shared" si="2"/>
        <v>1823.6734693877549</v>
      </c>
      <c r="AN17" s="2">
        <f t="shared" si="2"/>
        <v>0</v>
      </c>
      <c r="AO17" s="2" t="str">
        <f t="shared" si="2"/>
        <v>N.A.</v>
      </c>
      <c r="AP17" s="16">
        <f t="shared" si="2"/>
        <v>3664.9865539761813</v>
      </c>
      <c r="AQ17" s="17">
        <f t="shared" si="2"/>
        <v>5493.5761699303021</v>
      </c>
      <c r="AR17" s="15">
        <f t="shared" si="2"/>
        <v>4646.0300925925922</v>
      </c>
    </row>
    <row r="18" spans="1:44" ht="15" customHeight="1" thickBot="1" x14ac:dyDescent="0.3">
      <c r="A18" s="3" t="s">
        <v>15</v>
      </c>
      <c r="B18" s="2">
        <v>2002859.9999999998</v>
      </c>
      <c r="C18" s="2"/>
      <c r="D18" s="2">
        <v>584370</v>
      </c>
      <c r="E18" s="2"/>
      <c r="F18" s="2"/>
      <c r="G18" s="2">
        <v>2702960</v>
      </c>
      <c r="H18" s="2">
        <v>1803582.9999999998</v>
      </c>
      <c r="I18" s="2"/>
      <c r="J18" s="2">
        <v>0</v>
      </c>
      <c r="K18" s="2"/>
      <c r="L18" s="1">
        <f t="shared" si="0"/>
        <v>4390813</v>
      </c>
      <c r="M18" s="14">
        <f t="shared" si="0"/>
        <v>2702960</v>
      </c>
      <c r="N18" s="15">
        <f>L18+M18</f>
        <v>7093773</v>
      </c>
      <c r="P18" s="3" t="s">
        <v>15</v>
      </c>
      <c r="Q18" s="2">
        <v>807</v>
      </c>
      <c r="R18" s="2">
        <v>0</v>
      </c>
      <c r="S18" s="2">
        <v>183</v>
      </c>
      <c r="T18" s="2">
        <v>0</v>
      </c>
      <c r="U18" s="2">
        <v>0</v>
      </c>
      <c r="V18" s="2">
        <v>743</v>
      </c>
      <c r="W18" s="2">
        <v>3001</v>
      </c>
      <c r="X18" s="2">
        <v>0</v>
      </c>
      <c r="Y18" s="2">
        <v>324</v>
      </c>
      <c r="Z18" s="2">
        <v>0</v>
      </c>
      <c r="AA18" s="1">
        <f t="shared" si="1"/>
        <v>4315</v>
      </c>
      <c r="AB18" s="14">
        <f t="shared" si="1"/>
        <v>743</v>
      </c>
      <c r="AC18" s="19">
        <f>AA18+AB18</f>
        <v>5058</v>
      </c>
      <c r="AE18" s="3" t="s">
        <v>15</v>
      </c>
      <c r="AF18" s="2">
        <f t="shared" si="2"/>
        <v>2481.8587360594793</v>
      </c>
      <c r="AG18" s="2" t="str">
        <f t="shared" si="2"/>
        <v>N.A.</v>
      </c>
      <c r="AH18" s="2">
        <f t="shared" si="2"/>
        <v>3193.2786885245901</v>
      </c>
      <c r="AI18" s="2" t="str">
        <f t="shared" si="2"/>
        <v>N.A.</v>
      </c>
      <c r="AJ18" s="2" t="str">
        <f t="shared" si="2"/>
        <v>N.A.</v>
      </c>
      <c r="AK18" s="2">
        <f t="shared" si="2"/>
        <v>3637.9004037685058</v>
      </c>
      <c r="AL18" s="2">
        <f t="shared" si="2"/>
        <v>600.99400199933348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1017.569640787949</v>
      </c>
      <c r="AQ18" s="17">
        <f t="shared" si="2"/>
        <v>3637.9004037685058</v>
      </c>
      <c r="AR18" s="15">
        <f t="shared" si="2"/>
        <v>1402.4857651245552</v>
      </c>
    </row>
    <row r="19" spans="1:44" ht="15" customHeight="1" thickBot="1" x14ac:dyDescent="0.3">
      <c r="A19" s="4" t="s">
        <v>16</v>
      </c>
      <c r="B19" s="2">
        <f t="shared" ref="B19:K19" si="3">SUM(B15:B18)</f>
        <v>23674630</v>
      </c>
      <c r="C19" s="2">
        <f t="shared" si="3"/>
        <v>30125230</v>
      </c>
      <c r="D19" s="2">
        <f t="shared" si="3"/>
        <v>1614220</v>
      </c>
      <c r="E19" s="2">
        <f t="shared" si="3"/>
        <v>0</v>
      </c>
      <c r="F19" s="2">
        <f t="shared" si="3"/>
        <v>1201200</v>
      </c>
      <c r="G19" s="2">
        <f t="shared" si="3"/>
        <v>3805460</v>
      </c>
      <c r="H19" s="2">
        <f t="shared" si="3"/>
        <v>13024631.999999998</v>
      </c>
      <c r="I19" s="2">
        <f t="shared" si="3"/>
        <v>1876559.9999999998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39514682</v>
      </c>
      <c r="M19" s="14">
        <f t="shared" ref="M19" si="5">C19+E19+G19+I19+K19</f>
        <v>35807250</v>
      </c>
      <c r="N19" s="19">
        <f>L19+M19</f>
        <v>75321932</v>
      </c>
      <c r="P19" s="4" t="s">
        <v>16</v>
      </c>
      <c r="Q19" s="2">
        <f t="shared" ref="Q19:Z19" si="6">SUM(Q15:Q18)</f>
        <v>6692</v>
      </c>
      <c r="R19" s="2">
        <f t="shared" si="6"/>
        <v>4716</v>
      </c>
      <c r="S19" s="2">
        <f t="shared" si="6"/>
        <v>613</v>
      </c>
      <c r="T19" s="2">
        <f t="shared" si="6"/>
        <v>0</v>
      </c>
      <c r="U19" s="2">
        <f t="shared" si="6"/>
        <v>156</v>
      </c>
      <c r="V19" s="2">
        <f t="shared" si="6"/>
        <v>1024</v>
      </c>
      <c r="W19" s="2">
        <f t="shared" si="6"/>
        <v>7479</v>
      </c>
      <c r="X19" s="2">
        <f t="shared" si="6"/>
        <v>1029</v>
      </c>
      <c r="Y19" s="2">
        <f t="shared" si="6"/>
        <v>1321</v>
      </c>
      <c r="Z19" s="2">
        <f t="shared" si="6"/>
        <v>0</v>
      </c>
      <c r="AA19" s="1">
        <f t="shared" ref="AA19" si="7">Q19+S19+U19+W19+Y19</f>
        <v>16261</v>
      </c>
      <c r="AB19" s="14">
        <f t="shared" ref="AB19" si="8">R19+T19+V19+X19+Z19</f>
        <v>6769</v>
      </c>
      <c r="AC19" s="15">
        <f>AA19+AB19</f>
        <v>23030</v>
      </c>
      <c r="AE19" s="4" t="s">
        <v>16</v>
      </c>
      <c r="AF19" s="2">
        <f t="shared" ref="AF19:AO19" si="9">IFERROR(B19/Q19, "N.A.")</f>
        <v>3537.7510460251046</v>
      </c>
      <c r="AG19" s="2">
        <f t="shared" si="9"/>
        <v>6387.8774385072093</v>
      </c>
      <c r="AH19" s="2">
        <f t="shared" si="9"/>
        <v>2633.3115823817293</v>
      </c>
      <c r="AI19" s="2" t="str">
        <f t="shared" si="9"/>
        <v>N.A.</v>
      </c>
      <c r="AJ19" s="2">
        <f t="shared" si="9"/>
        <v>7700</v>
      </c>
      <c r="AK19" s="2">
        <f t="shared" si="9"/>
        <v>3716.26953125</v>
      </c>
      <c r="AL19" s="2">
        <f t="shared" si="9"/>
        <v>1741.4937825912552</v>
      </c>
      <c r="AM19" s="2">
        <f t="shared" si="9"/>
        <v>1823.6734693877549</v>
      </c>
      <c r="AN19" s="2">
        <f t="shared" si="9"/>
        <v>0</v>
      </c>
      <c r="AO19" s="2" t="str">
        <f t="shared" si="9"/>
        <v>N.A.</v>
      </c>
      <c r="AP19" s="16">
        <f t="shared" ref="AP19" si="10">IFERROR(L19/AA19, "N.A.")</f>
        <v>2430.0277965684768</v>
      </c>
      <c r="AQ19" s="17">
        <f t="shared" ref="AQ19" si="11">IFERROR(M19/AB19, "N.A.")</f>
        <v>5289.8877234451174</v>
      </c>
      <c r="AR19" s="15">
        <f t="shared" ref="AR19" si="12">IFERROR(N19/AC19, "N.A.")</f>
        <v>3270.6006079027356</v>
      </c>
    </row>
    <row r="20" spans="1:44" ht="15" customHeight="1" thickBot="1" x14ac:dyDescent="0.3">
      <c r="A20" s="5" t="s">
        <v>0</v>
      </c>
      <c r="B20" s="47">
        <f>B19+C19</f>
        <v>53799860</v>
      </c>
      <c r="C20" s="48"/>
      <c r="D20" s="47">
        <f>D19+E19</f>
        <v>1614220</v>
      </c>
      <c r="E20" s="48"/>
      <c r="F20" s="47">
        <f>F19+G19</f>
        <v>5006660</v>
      </c>
      <c r="G20" s="48"/>
      <c r="H20" s="47">
        <f>H19+I19</f>
        <v>14901191.999999998</v>
      </c>
      <c r="I20" s="48"/>
      <c r="J20" s="47">
        <f>J19+K19</f>
        <v>0</v>
      </c>
      <c r="K20" s="48"/>
      <c r="L20" s="47">
        <f>L19+M19</f>
        <v>75321932</v>
      </c>
      <c r="M20" s="51"/>
      <c r="N20" s="20">
        <f>B20+D20+F20+H20+J20</f>
        <v>75321932</v>
      </c>
      <c r="P20" s="5" t="s">
        <v>0</v>
      </c>
      <c r="Q20" s="47">
        <f>Q19+R19</f>
        <v>11408</v>
      </c>
      <c r="R20" s="48"/>
      <c r="S20" s="47">
        <f>S19+T19</f>
        <v>613</v>
      </c>
      <c r="T20" s="48"/>
      <c r="U20" s="47">
        <f>U19+V19</f>
        <v>1180</v>
      </c>
      <c r="V20" s="48"/>
      <c r="W20" s="47">
        <f>W19+X19</f>
        <v>8508</v>
      </c>
      <c r="X20" s="48"/>
      <c r="Y20" s="47">
        <f>Y19+Z19</f>
        <v>1321</v>
      </c>
      <c r="Z20" s="48"/>
      <c r="AA20" s="47">
        <f>AA19+AB19</f>
        <v>23030</v>
      </c>
      <c r="AB20" s="48"/>
      <c r="AC20" s="21">
        <f>Q20+S20+U20+W20+Y20</f>
        <v>23030</v>
      </c>
      <c r="AE20" s="5" t="s">
        <v>0</v>
      </c>
      <c r="AF20" s="49">
        <f>IFERROR(B20/Q20,"N.A.")</f>
        <v>4715.9765077138854</v>
      </c>
      <c r="AG20" s="50"/>
      <c r="AH20" s="49">
        <f>IFERROR(D20/S20,"N.A.")</f>
        <v>2633.3115823817293</v>
      </c>
      <c r="AI20" s="50"/>
      <c r="AJ20" s="49">
        <f>IFERROR(F20/U20,"N.A.")</f>
        <v>4242.9322033898306</v>
      </c>
      <c r="AK20" s="50"/>
      <c r="AL20" s="49">
        <f>IFERROR(H20/W20,"N.A.")</f>
        <v>1751.4330042313115</v>
      </c>
      <c r="AM20" s="50"/>
      <c r="AN20" s="49">
        <f>IFERROR(J20/Y20,"N.A.")</f>
        <v>0</v>
      </c>
      <c r="AO20" s="50"/>
      <c r="AP20" s="49">
        <f>IFERROR(L20/AA20,"N.A.")</f>
        <v>3270.6006079027356</v>
      </c>
      <c r="AQ20" s="50"/>
      <c r="AR20" s="18">
        <f>IFERROR(N20/AC20, "N.A.")</f>
        <v>3270.6006079027356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1" t="s">
        <v>32</v>
      </c>
      <c r="P22" s="11" t="s">
        <v>29</v>
      </c>
      <c r="AE22" s="11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2" t="s">
        <v>10</v>
      </c>
      <c r="C26" s="13" t="s">
        <v>11</v>
      </c>
      <c r="D26" s="12" t="s">
        <v>10</v>
      </c>
      <c r="E26" s="13" t="s">
        <v>11</v>
      </c>
      <c r="F26" s="12" t="s">
        <v>10</v>
      </c>
      <c r="G26" s="13" t="s">
        <v>11</v>
      </c>
      <c r="H26" s="12" t="s">
        <v>10</v>
      </c>
      <c r="I26" s="13" t="s">
        <v>11</v>
      </c>
      <c r="J26" s="12" t="s">
        <v>10</v>
      </c>
      <c r="K26" s="13" t="s">
        <v>11</v>
      </c>
      <c r="L26" s="12" t="s">
        <v>10</v>
      </c>
      <c r="M26" s="13" t="s">
        <v>11</v>
      </c>
      <c r="N26" s="31"/>
      <c r="P26" s="31"/>
      <c r="Q26" s="12" t="s">
        <v>10</v>
      </c>
      <c r="R26" s="13" t="s">
        <v>11</v>
      </c>
      <c r="S26" s="12" t="s">
        <v>10</v>
      </c>
      <c r="T26" s="13" t="s">
        <v>11</v>
      </c>
      <c r="U26" s="12" t="s">
        <v>10</v>
      </c>
      <c r="V26" s="13" t="s">
        <v>11</v>
      </c>
      <c r="W26" s="12" t="s">
        <v>10</v>
      </c>
      <c r="X26" s="13" t="s">
        <v>11</v>
      </c>
      <c r="Y26" s="12" t="s">
        <v>10</v>
      </c>
      <c r="Z26" s="13" t="s">
        <v>11</v>
      </c>
      <c r="AA26" s="12" t="s">
        <v>10</v>
      </c>
      <c r="AB26" s="13" t="s">
        <v>11</v>
      </c>
      <c r="AC26" s="31"/>
      <c r="AE26" s="31"/>
      <c r="AF26" s="12" t="s">
        <v>10</v>
      </c>
      <c r="AG26" s="13" t="s">
        <v>11</v>
      </c>
      <c r="AH26" s="12" t="s">
        <v>10</v>
      </c>
      <c r="AI26" s="13" t="s">
        <v>11</v>
      </c>
      <c r="AJ26" s="12" t="s">
        <v>10</v>
      </c>
      <c r="AK26" s="13" t="s">
        <v>11</v>
      </c>
      <c r="AL26" s="12" t="s">
        <v>10</v>
      </c>
      <c r="AM26" s="13" t="s">
        <v>11</v>
      </c>
      <c r="AN26" s="12" t="s">
        <v>10</v>
      </c>
      <c r="AO26" s="13" t="s">
        <v>11</v>
      </c>
      <c r="AP26" s="12" t="s">
        <v>10</v>
      </c>
      <c r="AQ26" s="13" t="s">
        <v>11</v>
      </c>
      <c r="AR26" s="31"/>
    </row>
    <row r="27" spans="1:44" ht="15" customHeight="1" thickBot="1" x14ac:dyDescent="0.3">
      <c r="A27" s="3" t="s">
        <v>12</v>
      </c>
      <c r="B27" s="2">
        <v>2317080</v>
      </c>
      <c r="C27" s="2"/>
      <c r="D27" s="2">
        <v>785610</v>
      </c>
      <c r="E27" s="2"/>
      <c r="F27" s="2">
        <v>195000</v>
      </c>
      <c r="G27" s="2"/>
      <c r="H27" s="2">
        <v>7229261.0000000009</v>
      </c>
      <c r="I27" s="2"/>
      <c r="J27" s="2">
        <v>0</v>
      </c>
      <c r="K27" s="2"/>
      <c r="L27" s="1">
        <f t="shared" ref="L27:M30" si="13">B27+D27+F27+H27+J27</f>
        <v>10526951</v>
      </c>
      <c r="M27" s="14">
        <f t="shared" si="13"/>
        <v>0</v>
      </c>
      <c r="N27" s="15">
        <f>L27+M27</f>
        <v>10526951</v>
      </c>
      <c r="P27" s="3" t="s">
        <v>12</v>
      </c>
      <c r="Q27" s="2">
        <v>888</v>
      </c>
      <c r="R27" s="2">
        <v>0</v>
      </c>
      <c r="S27" s="2">
        <v>359</v>
      </c>
      <c r="T27" s="2">
        <v>0</v>
      </c>
      <c r="U27" s="2">
        <v>78</v>
      </c>
      <c r="V27" s="2">
        <v>0</v>
      </c>
      <c r="W27" s="2">
        <v>1772</v>
      </c>
      <c r="X27" s="2">
        <v>0</v>
      </c>
      <c r="Y27" s="2">
        <v>104</v>
      </c>
      <c r="Z27" s="2">
        <v>0</v>
      </c>
      <c r="AA27" s="1">
        <f t="shared" ref="AA27:AB30" si="14">Q27+S27+U27+W27+Y27</f>
        <v>3201</v>
      </c>
      <c r="AB27" s="14">
        <f t="shared" si="14"/>
        <v>0</v>
      </c>
      <c r="AC27" s="15">
        <f>AA27+AB27</f>
        <v>3201</v>
      </c>
      <c r="AE27" s="3" t="s">
        <v>12</v>
      </c>
      <c r="AF27" s="2">
        <f t="shared" ref="AF27:AR30" si="15">IFERROR(B27/Q27, "N.A.")</f>
        <v>2609.3243243243242</v>
      </c>
      <c r="AG27" s="2" t="str">
        <f t="shared" si="15"/>
        <v>N.A.</v>
      </c>
      <c r="AH27" s="2">
        <f t="shared" si="15"/>
        <v>2188.3286908077994</v>
      </c>
      <c r="AI27" s="2" t="str">
        <f t="shared" si="15"/>
        <v>N.A.</v>
      </c>
      <c r="AJ27" s="2">
        <f t="shared" si="15"/>
        <v>2500</v>
      </c>
      <c r="AK27" s="2" t="str">
        <f t="shared" si="15"/>
        <v>N.A.</v>
      </c>
      <c r="AL27" s="2">
        <f t="shared" si="15"/>
        <v>4079.7183972911971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6">
        <f t="shared" si="15"/>
        <v>3288.6444860980941</v>
      </c>
      <c r="AQ27" s="17" t="str">
        <f t="shared" si="15"/>
        <v>N.A.</v>
      </c>
      <c r="AR27" s="15">
        <f t="shared" si="15"/>
        <v>3288.6444860980941</v>
      </c>
    </row>
    <row r="28" spans="1:44" ht="15" customHeight="1" thickBot="1" x14ac:dyDescent="0.3">
      <c r="A28" s="3" t="s">
        <v>13</v>
      </c>
      <c r="B28" s="2">
        <v>305300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305300</v>
      </c>
      <c r="M28" s="14">
        <f t="shared" si="13"/>
        <v>0</v>
      </c>
      <c r="N28" s="15">
        <f>L28+M28</f>
        <v>305300</v>
      </c>
      <c r="P28" s="3" t="s">
        <v>13</v>
      </c>
      <c r="Q28" s="2">
        <v>71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71</v>
      </c>
      <c r="AB28" s="14">
        <f t="shared" si="14"/>
        <v>0</v>
      </c>
      <c r="AC28" s="15">
        <f>AA28+AB28</f>
        <v>71</v>
      </c>
      <c r="AE28" s="3" t="s">
        <v>13</v>
      </c>
      <c r="AF28" s="2">
        <f t="shared" si="15"/>
        <v>4300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6">
        <f t="shared" si="15"/>
        <v>4300</v>
      </c>
      <c r="AQ28" s="17" t="str">
        <f t="shared" si="15"/>
        <v>N.A.</v>
      </c>
      <c r="AR28" s="15">
        <f t="shared" si="15"/>
        <v>4300</v>
      </c>
    </row>
    <row r="29" spans="1:44" ht="15" customHeight="1" thickBot="1" x14ac:dyDescent="0.3">
      <c r="A29" s="3" t="s">
        <v>14</v>
      </c>
      <c r="B29" s="2">
        <v>13526200</v>
      </c>
      <c r="C29" s="2">
        <v>20026630</v>
      </c>
      <c r="D29" s="2">
        <v>244240</v>
      </c>
      <c r="E29" s="2"/>
      <c r="F29" s="2"/>
      <c r="G29" s="2">
        <v>0</v>
      </c>
      <c r="H29" s="2"/>
      <c r="I29" s="2">
        <v>1876559.9999999998</v>
      </c>
      <c r="J29" s="2">
        <v>0</v>
      </c>
      <c r="K29" s="2"/>
      <c r="L29" s="1">
        <f t="shared" si="13"/>
        <v>13770440</v>
      </c>
      <c r="M29" s="14">
        <f t="shared" si="13"/>
        <v>21903190</v>
      </c>
      <c r="N29" s="15">
        <f>L29+M29</f>
        <v>35673630</v>
      </c>
      <c r="P29" s="3" t="s">
        <v>14</v>
      </c>
      <c r="Q29" s="2">
        <v>2517</v>
      </c>
      <c r="R29" s="2">
        <v>2983</v>
      </c>
      <c r="S29" s="2">
        <v>71</v>
      </c>
      <c r="T29" s="2">
        <v>0</v>
      </c>
      <c r="U29" s="2">
        <v>0</v>
      </c>
      <c r="V29" s="2">
        <v>71</v>
      </c>
      <c r="W29" s="2">
        <v>0</v>
      </c>
      <c r="X29" s="2">
        <v>703</v>
      </c>
      <c r="Y29" s="2">
        <v>105</v>
      </c>
      <c r="Z29" s="2">
        <v>0</v>
      </c>
      <c r="AA29" s="1">
        <f t="shared" si="14"/>
        <v>2693</v>
      </c>
      <c r="AB29" s="14">
        <f t="shared" si="14"/>
        <v>3757</v>
      </c>
      <c r="AC29" s="15">
        <f>AA29+AB29</f>
        <v>6450</v>
      </c>
      <c r="AE29" s="3" t="s">
        <v>14</v>
      </c>
      <c r="AF29" s="2">
        <f t="shared" si="15"/>
        <v>5373.9372268573698</v>
      </c>
      <c r="AG29" s="2">
        <f t="shared" si="15"/>
        <v>6713.5869929601076</v>
      </c>
      <c r="AH29" s="2">
        <f t="shared" si="15"/>
        <v>3440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2669.3598862019912</v>
      </c>
      <c r="AN29" s="2">
        <f t="shared" si="15"/>
        <v>0</v>
      </c>
      <c r="AO29" s="2" t="str">
        <f t="shared" si="15"/>
        <v>N.A.</v>
      </c>
      <c r="AP29" s="16">
        <f t="shared" si="15"/>
        <v>5113.4199777200147</v>
      </c>
      <c r="AQ29" s="17">
        <f t="shared" si="15"/>
        <v>5829.9680596220387</v>
      </c>
      <c r="AR29" s="15">
        <f t="shared" si="15"/>
        <v>5530.7953488372095</v>
      </c>
    </row>
    <row r="30" spans="1:44" ht="15" customHeight="1" thickBot="1" x14ac:dyDescent="0.3">
      <c r="A30" s="3" t="s">
        <v>15</v>
      </c>
      <c r="B30" s="2">
        <v>2002859.9999999998</v>
      </c>
      <c r="C30" s="2"/>
      <c r="D30" s="2">
        <v>584370</v>
      </c>
      <c r="E30" s="2"/>
      <c r="F30" s="2"/>
      <c r="G30" s="2">
        <v>2702960</v>
      </c>
      <c r="H30" s="2">
        <v>1778733</v>
      </c>
      <c r="I30" s="2"/>
      <c r="J30" s="2">
        <v>0</v>
      </c>
      <c r="K30" s="2"/>
      <c r="L30" s="1">
        <f t="shared" si="13"/>
        <v>4365963</v>
      </c>
      <c r="M30" s="14">
        <f t="shared" si="13"/>
        <v>2702960</v>
      </c>
      <c r="N30" s="15">
        <f>L30+M30</f>
        <v>7068923</v>
      </c>
      <c r="P30" s="3" t="s">
        <v>15</v>
      </c>
      <c r="Q30" s="2">
        <v>807</v>
      </c>
      <c r="R30" s="2">
        <v>0</v>
      </c>
      <c r="S30" s="2">
        <v>183</v>
      </c>
      <c r="T30" s="2">
        <v>0</v>
      </c>
      <c r="U30" s="2">
        <v>0</v>
      </c>
      <c r="V30" s="2">
        <v>743</v>
      </c>
      <c r="W30" s="2">
        <v>2859</v>
      </c>
      <c r="X30" s="2">
        <v>0</v>
      </c>
      <c r="Y30" s="2">
        <v>253</v>
      </c>
      <c r="Z30" s="2">
        <v>0</v>
      </c>
      <c r="AA30" s="1">
        <f t="shared" si="14"/>
        <v>4102</v>
      </c>
      <c r="AB30" s="14">
        <f t="shared" si="14"/>
        <v>743</v>
      </c>
      <c r="AC30" s="19">
        <f>AA30+AB30</f>
        <v>4845</v>
      </c>
      <c r="AE30" s="3" t="s">
        <v>15</v>
      </c>
      <c r="AF30" s="2">
        <f t="shared" si="15"/>
        <v>2481.8587360594793</v>
      </c>
      <c r="AG30" s="2" t="str">
        <f t="shared" si="15"/>
        <v>N.A.</v>
      </c>
      <c r="AH30" s="2">
        <f t="shared" si="15"/>
        <v>3193.2786885245901</v>
      </c>
      <c r="AI30" s="2" t="str">
        <f t="shared" si="15"/>
        <v>N.A.</v>
      </c>
      <c r="AJ30" s="2" t="str">
        <f t="shared" si="15"/>
        <v>N.A.</v>
      </c>
      <c r="AK30" s="2">
        <f t="shared" si="15"/>
        <v>3637.9004037685058</v>
      </c>
      <c r="AL30" s="2">
        <f t="shared" si="15"/>
        <v>622.15215110178383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6">
        <f t="shared" si="15"/>
        <v>1064.3498293515358</v>
      </c>
      <c r="AQ30" s="17">
        <f t="shared" si="15"/>
        <v>3637.9004037685058</v>
      </c>
      <c r="AR30" s="15">
        <f t="shared" si="15"/>
        <v>1459.0140350877193</v>
      </c>
    </row>
    <row r="31" spans="1:44" ht="15" customHeight="1" thickBot="1" x14ac:dyDescent="0.3">
      <c r="A31" s="4" t="s">
        <v>16</v>
      </c>
      <c r="B31" s="2">
        <f t="shared" ref="B31:K31" si="16">SUM(B27:B30)</f>
        <v>18151440</v>
      </c>
      <c r="C31" s="2">
        <f t="shared" si="16"/>
        <v>20026630</v>
      </c>
      <c r="D31" s="2">
        <f t="shared" si="16"/>
        <v>1614220</v>
      </c>
      <c r="E31" s="2">
        <f t="shared" si="16"/>
        <v>0</v>
      </c>
      <c r="F31" s="2">
        <f t="shared" si="16"/>
        <v>195000</v>
      </c>
      <c r="G31" s="2">
        <f t="shared" si="16"/>
        <v>2702960</v>
      </c>
      <c r="H31" s="2">
        <f t="shared" si="16"/>
        <v>9007994</v>
      </c>
      <c r="I31" s="2">
        <f t="shared" si="16"/>
        <v>1876559.9999999998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28968654</v>
      </c>
      <c r="M31" s="14">
        <f t="shared" ref="M31" si="18">C31+E31+G31+I31+K31</f>
        <v>24606150</v>
      </c>
      <c r="N31" s="19">
        <f>L31+M31</f>
        <v>53574804</v>
      </c>
      <c r="P31" s="4" t="s">
        <v>16</v>
      </c>
      <c r="Q31" s="2">
        <f t="shared" ref="Q31:Z31" si="19">SUM(Q27:Q30)</f>
        <v>4283</v>
      </c>
      <c r="R31" s="2">
        <f t="shared" si="19"/>
        <v>2983</v>
      </c>
      <c r="S31" s="2">
        <f t="shared" si="19"/>
        <v>613</v>
      </c>
      <c r="T31" s="2">
        <f t="shared" si="19"/>
        <v>0</v>
      </c>
      <c r="U31" s="2">
        <f t="shared" si="19"/>
        <v>78</v>
      </c>
      <c r="V31" s="2">
        <f t="shared" si="19"/>
        <v>814</v>
      </c>
      <c r="W31" s="2">
        <f t="shared" si="19"/>
        <v>4631</v>
      </c>
      <c r="X31" s="2">
        <f t="shared" si="19"/>
        <v>703</v>
      </c>
      <c r="Y31" s="2">
        <f t="shared" si="19"/>
        <v>462</v>
      </c>
      <c r="Z31" s="2">
        <f t="shared" si="19"/>
        <v>0</v>
      </c>
      <c r="AA31" s="1">
        <f t="shared" ref="AA31" si="20">Q31+S31+U31+W31+Y31</f>
        <v>10067</v>
      </c>
      <c r="AB31" s="14">
        <f t="shared" ref="AB31" si="21">R31+T31+V31+X31+Z31</f>
        <v>4500</v>
      </c>
      <c r="AC31" s="15">
        <f>AA31+AB31</f>
        <v>14567</v>
      </c>
      <c r="AE31" s="4" t="s">
        <v>16</v>
      </c>
      <c r="AF31" s="2">
        <f t="shared" ref="AF31:AO31" si="22">IFERROR(B31/Q31, "N.A.")</f>
        <v>4238.0200793836093</v>
      </c>
      <c r="AG31" s="2">
        <f t="shared" si="22"/>
        <v>6713.5869929601076</v>
      </c>
      <c r="AH31" s="2">
        <f t="shared" si="22"/>
        <v>2633.3115823817293</v>
      </c>
      <c r="AI31" s="2" t="str">
        <f t="shared" si="22"/>
        <v>N.A.</v>
      </c>
      <c r="AJ31" s="2">
        <f t="shared" si="22"/>
        <v>2500</v>
      </c>
      <c r="AK31" s="2">
        <f t="shared" si="22"/>
        <v>3320.5896805896805</v>
      </c>
      <c r="AL31" s="2">
        <f t="shared" si="22"/>
        <v>1945.1509393219608</v>
      </c>
      <c r="AM31" s="2">
        <f t="shared" si="22"/>
        <v>2669.3598862019912</v>
      </c>
      <c r="AN31" s="2">
        <f t="shared" si="22"/>
        <v>0</v>
      </c>
      <c r="AO31" s="2" t="str">
        <f t="shared" si="22"/>
        <v>N.A.</v>
      </c>
      <c r="AP31" s="16">
        <f t="shared" ref="AP31" si="23">IFERROR(L31/AA31, "N.A.")</f>
        <v>2877.5855766365353</v>
      </c>
      <c r="AQ31" s="17">
        <f t="shared" ref="AQ31" si="24">IFERROR(M31/AB31, "N.A.")</f>
        <v>5468.0333333333338</v>
      </c>
      <c r="AR31" s="15">
        <f t="shared" ref="AR31" si="25">IFERROR(N31/AC31, "N.A.")</f>
        <v>3677.8200041188989</v>
      </c>
    </row>
    <row r="32" spans="1:44" ht="15" customHeight="1" thickBot="1" x14ac:dyDescent="0.3">
      <c r="A32" s="5" t="s">
        <v>0</v>
      </c>
      <c r="B32" s="47">
        <f>B31+C31</f>
        <v>38178070</v>
      </c>
      <c r="C32" s="48"/>
      <c r="D32" s="47">
        <f>D31+E31</f>
        <v>1614220</v>
      </c>
      <c r="E32" s="48"/>
      <c r="F32" s="47">
        <f>F31+G31</f>
        <v>2897960</v>
      </c>
      <c r="G32" s="48"/>
      <c r="H32" s="47">
        <f>H31+I31</f>
        <v>10884554</v>
      </c>
      <c r="I32" s="48"/>
      <c r="J32" s="47">
        <f>J31+K31</f>
        <v>0</v>
      </c>
      <c r="K32" s="48"/>
      <c r="L32" s="47">
        <f>L31+M31</f>
        <v>53574804</v>
      </c>
      <c r="M32" s="51"/>
      <c r="N32" s="20">
        <f>B32+D32+F32+H32+J32</f>
        <v>53574804</v>
      </c>
      <c r="P32" s="5" t="s">
        <v>0</v>
      </c>
      <c r="Q32" s="47">
        <f>Q31+R31</f>
        <v>7266</v>
      </c>
      <c r="R32" s="48"/>
      <c r="S32" s="47">
        <f>S31+T31</f>
        <v>613</v>
      </c>
      <c r="T32" s="48"/>
      <c r="U32" s="47">
        <f>U31+V31</f>
        <v>892</v>
      </c>
      <c r="V32" s="48"/>
      <c r="W32" s="47">
        <f>W31+X31</f>
        <v>5334</v>
      </c>
      <c r="X32" s="48"/>
      <c r="Y32" s="47">
        <f>Y31+Z31</f>
        <v>462</v>
      </c>
      <c r="Z32" s="48"/>
      <c r="AA32" s="47">
        <f>AA31+AB31</f>
        <v>14567</v>
      </c>
      <c r="AB32" s="48"/>
      <c r="AC32" s="21">
        <f>Q32+S32+U32+W32+Y32</f>
        <v>14567</v>
      </c>
      <c r="AE32" s="5" t="s">
        <v>0</v>
      </c>
      <c r="AF32" s="49">
        <f>IFERROR(B32/Q32,"N.A.")</f>
        <v>5254.3448940269745</v>
      </c>
      <c r="AG32" s="50"/>
      <c r="AH32" s="49">
        <f>IFERROR(D32/S32,"N.A.")</f>
        <v>2633.3115823817293</v>
      </c>
      <c r="AI32" s="50"/>
      <c r="AJ32" s="49">
        <f>IFERROR(F32/U32,"N.A.")</f>
        <v>3248.8340807174886</v>
      </c>
      <c r="AK32" s="50"/>
      <c r="AL32" s="49">
        <f>IFERROR(H32/W32,"N.A.")</f>
        <v>2040.5988001499813</v>
      </c>
      <c r="AM32" s="50"/>
      <c r="AN32" s="49">
        <f>IFERROR(J32/Y32,"N.A.")</f>
        <v>0</v>
      </c>
      <c r="AO32" s="50"/>
      <c r="AP32" s="49">
        <f>IFERROR(L32/AA32,"N.A.")</f>
        <v>3677.8200041188989</v>
      </c>
      <c r="AQ32" s="50"/>
      <c r="AR32" s="18">
        <f>IFERROR(N32/AC32, "N.A.")</f>
        <v>3677.8200041188989</v>
      </c>
    </row>
    <row r="33" spans="1:44" ht="15" customHeight="1" x14ac:dyDescent="0.25"/>
    <row r="34" spans="1:44" ht="23.25" customHeight="1" thickBot="1" x14ac:dyDescent="0.3">
      <c r="A34" s="11" t="s">
        <v>33</v>
      </c>
      <c r="P34" s="11" t="s">
        <v>30</v>
      </c>
      <c r="AE34" s="11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2" t="s">
        <v>10</v>
      </c>
      <c r="C38" s="13" t="s">
        <v>11</v>
      </c>
      <c r="D38" s="12" t="s">
        <v>10</v>
      </c>
      <c r="E38" s="13" t="s">
        <v>11</v>
      </c>
      <c r="F38" s="12" t="s">
        <v>10</v>
      </c>
      <c r="G38" s="13" t="s">
        <v>11</v>
      </c>
      <c r="H38" s="12" t="s">
        <v>10</v>
      </c>
      <c r="I38" s="13" t="s">
        <v>11</v>
      </c>
      <c r="J38" s="12" t="s">
        <v>10</v>
      </c>
      <c r="K38" s="13" t="s">
        <v>11</v>
      </c>
      <c r="L38" s="12" t="s">
        <v>10</v>
      </c>
      <c r="M38" s="13" t="s">
        <v>11</v>
      </c>
      <c r="N38" s="31"/>
      <c r="P38" s="31"/>
      <c r="Q38" s="12" t="s">
        <v>10</v>
      </c>
      <c r="R38" s="13" t="s">
        <v>11</v>
      </c>
      <c r="S38" s="12" t="s">
        <v>10</v>
      </c>
      <c r="T38" s="13" t="s">
        <v>11</v>
      </c>
      <c r="U38" s="12" t="s">
        <v>10</v>
      </c>
      <c r="V38" s="13" t="s">
        <v>11</v>
      </c>
      <c r="W38" s="12" t="s">
        <v>10</v>
      </c>
      <c r="X38" s="13" t="s">
        <v>11</v>
      </c>
      <c r="Y38" s="12" t="s">
        <v>10</v>
      </c>
      <c r="Z38" s="13" t="s">
        <v>11</v>
      </c>
      <c r="AA38" s="12" t="s">
        <v>10</v>
      </c>
      <c r="AB38" s="13" t="s">
        <v>11</v>
      </c>
      <c r="AC38" s="31"/>
      <c r="AE38" s="31"/>
      <c r="AF38" s="12" t="s">
        <v>10</v>
      </c>
      <c r="AG38" s="13" t="s">
        <v>11</v>
      </c>
      <c r="AH38" s="12" t="s">
        <v>10</v>
      </c>
      <c r="AI38" s="13" t="s">
        <v>11</v>
      </c>
      <c r="AJ38" s="12" t="s">
        <v>10</v>
      </c>
      <c r="AK38" s="13" t="s">
        <v>11</v>
      </c>
      <c r="AL38" s="12" t="s">
        <v>10</v>
      </c>
      <c r="AM38" s="13" t="s">
        <v>11</v>
      </c>
      <c r="AN38" s="12" t="s">
        <v>10</v>
      </c>
      <c r="AO38" s="13" t="s">
        <v>11</v>
      </c>
      <c r="AP38" s="12" t="s">
        <v>10</v>
      </c>
      <c r="AQ38" s="13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1006200</v>
      </c>
      <c r="G39" s="2"/>
      <c r="H39" s="2">
        <v>3991787.9999999991</v>
      </c>
      <c r="I39" s="2"/>
      <c r="J39" s="2">
        <v>0</v>
      </c>
      <c r="K39" s="2"/>
      <c r="L39" s="1">
        <f t="shared" ref="L39:M42" si="26">B39+D39+F39+H39+J39</f>
        <v>4997987.9999999991</v>
      </c>
      <c r="M39" s="14">
        <f t="shared" si="26"/>
        <v>0</v>
      </c>
      <c r="N39" s="15">
        <f>L39+M39</f>
        <v>4997987.9999999991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78</v>
      </c>
      <c r="V39" s="2">
        <v>0</v>
      </c>
      <c r="W39" s="2">
        <v>2706</v>
      </c>
      <c r="X39" s="2">
        <v>0</v>
      </c>
      <c r="Y39" s="2">
        <v>613</v>
      </c>
      <c r="Z39" s="2">
        <v>0</v>
      </c>
      <c r="AA39" s="1">
        <f t="shared" ref="AA39:AB42" si="27">Q39+S39+U39+W39+Y39</f>
        <v>3397</v>
      </c>
      <c r="AB39" s="14">
        <f t="shared" si="27"/>
        <v>0</v>
      </c>
      <c r="AC39" s="15">
        <f>AA39+AB39</f>
        <v>3397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12900</v>
      </c>
      <c r="AK39" s="2" t="str">
        <f t="shared" si="28"/>
        <v>N.A.</v>
      </c>
      <c r="AL39" s="2">
        <f t="shared" si="28"/>
        <v>1475.1618625277158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6">
        <f t="shared" si="28"/>
        <v>1471.2946717692078</v>
      </c>
      <c r="AQ39" s="17" t="str">
        <f t="shared" si="28"/>
        <v>N.A.</v>
      </c>
      <c r="AR39" s="15">
        <f t="shared" si="28"/>
        <v>1471.2946717692078</v>
      </c>
    </row>
    <row r="40" spans="1:44" ht="15" customHeight="1" thickBot="1" x14ac:dyDescent="0.3">
      <c r="A40" s="3" t="s">
        <v>13</v>
      </c>
      <c r="B40" s="2">
        <v>213710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213710</v>
      </c>
      <c r="M40" s="14">
        <f t="shared" si="26"/>
        <v>0</v>
      </c>
      <c r="N40" s="15">
        <f>L40+M40</f>
        <v>213710</v>
      </c>
      <c r="P40" s="3" t="s">
        <v>13</v>
      </c>
      <c r="Q40" s="2">
        <v>71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71</v>
      </c>
      <c r="AB40" s="14">
        <f t="shared" si="27"/>
        <v>0</v>
      </c>
      <c r="AC40" s="15">
        <f>AA40+AB40</f>
        <v>71</v>
      </c>
      <c r="AE40" s="3" t="s">
        <v>13</v>
      </c>
      <c r="AF40" s="2">
        <f t="shared" si="28"/>
        <v>3010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6">
        <f t="shared" si="28"/>
        <v>3010</v>
      </c>
      <c r="AQ40" s="17" t="str">
        <f t="shared" si="28"/>
        <v>N.A.</v>
      </c>
      <c r="AR40" s="15">
        <f t="shared" si="28"/>
        <v>3010</v>
      </c>
    </row>
    <row r="41" spans="1:44" ht="15" customHeight="1" thickBot="1" x14ac:dyDescent="0.3">
      <c r="A41" s="3" t="s">
        <v>14</v>
      </c>
      <c r="B41" s="2">
        <v>5309479.9999999991</v>
      </c>
      <c r="C41" s="2">
        <v>10098600</v>
      </c>
      <c r="D41" s="2"/>
      <c r="E41" s="2"/>
      <c r="F41" s="2"/>
      <c r="G41" s="2">
        <v>1102500</v>
      </c>
      <c r="H41" s="2"/>
      <c r="I41" s="2">
        <v>0</v>
      </c>
      <c r="J41" s="2">
        <v>0</v>
      </c>
      <c r="K41" s="2"/>
      <c r="L41" s="1">
        <f t="shared" si="26"/>
        <v>5309479.9999999991</v>
      </c>
      <c r="M41" s="14">
        <f t="shared" si="26"/>
        <v>11201100</v>
      </c>
      <c r="N41" s="15">
        <f>L41+M41</f>
        <v>16510580</v>
      </c>
      <c r="P41" s="3" t="s">
        <v>14</v>
      </c>
      <c r="Q41" s="2">
        <v>2338</v>
      </c>
      <c r="R41" s="2">
        <v>1733</v>
      </c>
      <c r="S41" s="2">
        <v>0</v>
      </c>
      <c r="T41" s="2">
        <v>0</v>
      </c>
      <c r="U41" s="2">
        <v>0</v>
      </c>
      <c r="V41" s="2">
        <v>210</v>
      </c>
      <c r="W41" s="2">
        <v>0</v>
      </c>
      <c r="X41" s="2">
        <v>326</v>
      </c>
      <c r="Y41" s="2">
        <v>175</v>
      </c>
      <c r="Z41" s="2">
        <v>0</v>
      </c>
      <c r="AA41" s="1">
        <f t="shared" si="27"/>
        <v>2513</v>
      </c>
      <c r="AB41" s="14">
        <f t="shared" si="27"/>
        <v>2269</v>
      </c>
      <c r="AC41" s="15">
        <f>AA41+AB41</f>
        <v>4782</v>
      </c>
      <c r="AE41" s="3" t="s">
        <v>14</v>
      </c>
      <c r="AF41" s="2">
        <f t="shared" si="28"/>
        <v>2270.9495295124034</v>
      </c>
      <c r="AG41" s="2">
        <f t="shared" si="28"/>
        <v>5827.2360069244087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5250</v>
      </c>
      <c r="AL41" s="2" t="str">
        <f t="shared" si="28"/>
        <v>N.A.</v>
      </c>
      <c r="AM41" s="2">
        <f t="shared" si="28"/>
        <v>0</v>
      </c>
      <c r="AN41" s="2">
        <f t="shared" si="28"/>
        <v>0</v>
      </c>
      <c r="AO41" s="2" t="str">
        <f t="shared" si="28"/>
        <v>N.A.</v>
      </c>
      <c r="AP41" s="16">
        <f t="shared" si="28"/>
        <v>2112.8054118583364</v>
      </c>
      <c r="AQ41" s="17">
        <f t="shared" si="28"/>
        <v>4936.5799911855447</v>
      </c>
      <c r="AR41" s="15">
        <f t="shared" si="28"/>
        <v>3452.651610204935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24850</v>
      </c>
      <c r="I42" s="2"/>
      <c r="J42" s="2">
        <v>0</v>
      </c>
      <c r="K42" s="2"/>
      <c r="L42" s="1">
        <f t="shared" si="26"/>
        <v>24850</v>
      </c>
      <c r="M42" s="14">
        <f t="shared" si="26"/>
        <v>0</v>
      </c>
      <c r="N42" s="15">
        <f>L42+M42</f>
        <v>24850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142</v>
      </c>
      <c r="X42" s="2">
        <v>0</v>
      </c>
      <c r="Y42" s="2">
        <v>71</v>
      </c>
      <c r="Z42" s="2">
        <v>0</v>
      </c>
      <c r="AA42" s="1">
        <f t="shared" si="27"/>
        <v>213</v>
      </c>
      <c r="AB42" s="14">
        <f t="shared" si="27"/>
        <v>0</v>
      </c>
      <c r="AC42" s="15">
        <f>AA42+AB42</f>
        <v>213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175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6">
        <f t="shared" si="28"/>
        <v>116.66666666666667</v>
      </c>
      <c r="AQ42" s="17" t="str">
        <f t="shared" si="28"/>
        <v>N.A.</v>
      </c>
      <c r="AR42" s="15">
        <f t="shared" si="28"/>
        <v>116.66666666666667</v>
      </c>
    </row>
    <row r="43" spans="1:44" ht="15" customHeight="1" thickBot="1" x14ac:dyDescent="0.3">
      <c r="A43" s="4" t="s">
        <v>16</v>
      </c>
      <c r="B43" s="2">
        <f t="shared" ref="B43:K43" si="29">SUM(B39:B42)</f>
        <v>5523189.9999999991</v>
      </c>
      <c r="C43" s="2">
        <f t="shared" si="29"/>
        <v>10098600</v>
      </c>
      <c r="D43" s="2">
        <f t="shared" si="29"/>
        <v>0</v>
      </c>
      <c r="E43" s="2">
        <f t="shared" si="29"/>
        <v>0</v>
      </c>
      <c r="F43" s="2">
        <f t="shared" si="29"/>
        <v>1006200</v>
      </c>
      <c r="G43" s="2">
        <f t="shared" si="29"/>
        <v>1102500</v>
      </c>
      <c r="H43" s="2">
        <f t="shared" si="29"/>
        <v>4016637.9999999991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10546027.999999998</v>
      </c>
      <c r="M43" s="14">
        <f t="shared" ref="M43" si="31">C43+E43+G43+I43+K43</f>
        <v>11201100</v>
      </c>
      <c r="N43" s="19">
        <f>L43+M43</f>
        <v>21747128</v>
      </c>
      <c r="P43" s="4" t="s">
        <v>16</v>
      </c>
      <c r="Q43" s="2">
        <f t="shared" ref="Q43:Z43" si="32">SUM(Q39:Q42)</f>
        <v>2409</v>
      </c>
      <c r="R43" s="2">
        <f t="shared" si="32"/>
        <v>1733</v>
      </c>
      <c r="S43" s="2">
        <f t="shared" si="32"/>
        <v>0</v>
      </c>
      <c r="T43" s="2">
        <f t="shared" si="32"/>
        <v>0</v>
      </c>
      <c r="U43" s="2">
        <f t="shared" si="32"/>
        <v>78</v>
      </c>
      <c r="V43" s="2">
        <f t="shared" si="32"/>
        <v>210</v>
      </c>
      <c r="W43" s="2">
        <f t="shared" si="32"/>
        <v>2848</v>
      </c>
      <c r="X43" s="2">
        <f t="shared" si="32"/>
        <v>326</v>
      </c>
      <c r="Y43" s="2">
        <f t="shared" si="32"/>
        <v>859</v>
      </c>
      <c r="Z43" s="2">
        <f t="shared" si="32"/>
        <v>0</v>
      </c>
      <c r="AA43" s="1">
        <f t="shared" ref="AA43" si="33">Q43+S43+U43+W43+Y43</f>
        <v>6194</v>
      </c>
      <c r="AB43" s="14">
        <f t="shared" ref="AB43" si="34">R43+T43+V43+X43+Z43</f>
        <v>2269</v>
      </c>
      <c r="AC43" s="19">
        <f>AA43+AB43</f>
        <v>8463</v>
      </c>
      <c r="AE43" s="4" t="s">
        <v>16</v>
      </c>
      <c r="AF43" s="2">
        <f t="shared" ref="AF43:AO43" si="35">IFERROR(B43/Q43, "N.A.")</f>
        <v>2292.7314238273138</v>
      </c>
      <c r="AG43" s="2">
        <f t="shared" si="35"/>
        <v>5827.2360069244087</v>
      </c>
      <c r="AH43" s="2" t="str">
        <f t="shared" si="35"/>
        <v>N.A.</v>
      </c>
      <c r="AI43" s="2" t="str">
        <f t="shared" si="35"/>
        <v>N.A.</v>
      </c>
      <c r="AJ43" s="2">
        <f t="shared" si="35"/>
        <v>12900</v>
      </c>
      <c r="AK43" s="2">
        <f t="shared" si="35"/>
        <v>5250</v>
      </c>
      <c r="AL43" s="2">
        <f t="shared" si="35"/>
        <v>1410.3363764044941</v>
      </c>
      <c r="AM43" s="2">
        <f t="shared" si="35"/>
        <v>0</v>
      </c>
      <c r="AN43" s="2">
        <f t="shared" si="35"/>
        <v>0</v>
      </c>
      <c r="AO43" s="2" t="str">
        <f t="shared" si="35"/>
        <v>N.A.</v>
      </c>
      <c r="AP43" s="16">
        <f t="shared" ref="AP43" si="36">IFERROR(L43/AA43, "N.A.")</f>
        <v>1702.6199547949625</v>
      </c>
      <c r="AQ43" s="17">
        <f t="shared" ref="AQ43" si="37">IFERROR(M43/AB43, "N.A.")</f>
        <v>4936.5799911855447</v>
      </c>
      <c r="AR43" s="15">
        <f t="shared" ref="AR43" si="38">IFERROR(N43/AC43, "N.A.")</f>
        <v>2569.6712749615976</v>
      </c>
    </row>
    <row r="44" spans="1:44" ht="15" customHeight="1" thickBot="1" x14ac:dyDescent="0.3">
      <c r="A44" s="5" t="s">
        <v>0</v>
      </c>
      <c r="B44" s="47">
        <f>B43+C43</f>
        <v>15621790</v>
      </c>
      <c r="C44" s="48"/>
      <c r="D44" s="47">
        <f>D43+E43</f>
        <v>0</v>
      </c>
      <c r="E44" s="48"/>
      <c r="F44" s="47">
        <f>F43+G43</f>
        <v>2108700</v>
      </c>
      <c r="G44" s="48"/>
      <c r="H44" s="47">
        <f>H43+I43</f>
        <v>4016637.9999999991</v>
      </c>
      <c r="I44" s="48"/>
      <c r="J44" s="47">
        <f>J43+K43</f>
        <v>0</v>
      </c>
      <c r="K44" s="48"/>
      <c r="L44" s="47">
        <f>L43+M43</f>
        <v>21747128</v>
      </c>
      <c r="M44" s="51"/>
      <c r="N44" s="20">
        <f>B44+D44+F44+H44+J44</f>
        <v>21747128</v>
      </c>
      <c r="P44" s="5" t="s">
        <v>0</v>
      </c>
      <c r="Q44" s="47">
        <f>Q43+R43</f>
        <v>4142</v>
      </c>
      <c r="R44" s="48"/>
      <c r="S44" s="47">
        <f>S43+T43</f>
        <v>0</v>
      </c>
      <c r="T44" s="48"/>
      <c r="U44" s="47">
        <f>U43+V43</f>
        <v>288</v>
      </c>
      <c r="V44" s="48"/>
      <c r="W44" s="47">
        <f>W43+X43</f>
        <v>3174</v>
      </c>
      <c r="X44" s="48"/>
      <c r="Y44" s="47">
        <f>Y43+Z43</f>
        <v>859</v>
      </c>
      <c r="Z44" s="48"/>
      <c r="AA44" s="47">
        <f>AA43+AB43</f>
        <v>8463</v>
      </c>
      <c r="AB44" s="51"/>
      <c r="AC44" s="20">
        <f>Q44+S44+U44+W44+Y44</f>
        <v>8463</v>
      </c>
      <c r="AE44" s="5" t="s">
        <v>0</v>
      </c>
      <c r="AF44" s="49">
        <f>IFERROR(B44/Q44,"N.A.")</f>
        <v>3771.5572187349107</v>
      </c>
      <c r="AG44" s="50"/>
      <c r="AH44" s="49" t="str">
        <f>IFERROR(D44/S44,"N.A.")</f>
        <v>N.A.</v>
      </c>
      <c r="AI44" s="50"/>
      <c r="AJ44" s="49">
        <f>IFERROR(F44/U44,"N.A.")</f>
        <v>7321.875</v>
      </c>
      <c r="AK44" s="50"/>
      <c r="AL44" s="49">
        <f>IFERROR(H44/W44,"N.A.")</f>
        <v>1265.4814114681787</v>
      </c>
      <c r="AM44" s="50"/>
      <c r="AN44" s="49">
        <f>IFERROR(J44/Y44,"N.A.")</f>
        <v>0</v>
      </c>
      <c r="AO44" s="50"/>
      <c r="AP44" s="49">
        <f>IFERROR(L44/AA44,"N.A.")</f>
        <v>2569.6712749615976</v>
      </c>
      <c r="AQ44" s="50"/>
      <c r="AR44" s="18">
        <f>IFERROR(N44/AC44, "N.A.")</f>
        <v>2569.6712749615976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37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1" t="s">
        <v>31</v>
      </c>
      <c r="P10" s="11" t="s">
        <v>28</v>
      </c>
      <c r="AE10" s="11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2" t="s">
        <v>10</v>
      </c>
      <c r="C14" s="13" t="s">
        <v>11</v>
      </c>
      <c r="D14" s="12" t="s">
        <v>10</v>
      </c>
      <c r="E14" s="13" t="s">
        <v>11</v>
      </c>
      <c r="F14" s="12" t="s">
        <v>10</v>
      </c>
      <c r="G14" s="13" t="s">
        <v>11</v>
      </c>
      <c r="H14" s="12" t="s">
        <v>10</v>
      </c>
      <c r="I14" s="13" t="s">
        <v>11</v>
      </c>
      <c r="J14" s="12" t="s">
        <v>10</v>
      </c>
      <c r="K14" s="13" t="s">
        <v>11</v>
      </c>
      <c r="L14" s="12" t="s">
        <v>10</v>
      </c>
      <c r="M14" s="13" t="s">
        <v>11</v>
      </c>
      <c r="N14" s="31"/>
      <c r="P14" s="31"/>
      <c r="Q14" s="12" t="s">
        <v>10</v>
      </c>
      <c r="R14" s="13" t="s">
        <v>11</v>
      </c>
      <c r="S14" s="12" t="s">
        <v>10</v>
      </c>
      <c r="T14" s="13" t="s">
        <v>11</v>
      </c>
      <c r="U14" s="12" t="s">
        <v>10</v>
      </c>
      <c r="V14" s="13" t="s">
        <v>11</v>
      </c>
      <c r="W14" s="12" t="s">
        <v>10</v>
      </c>
      <c r="X14" s="13" t="s">
        <v>11</v>
      </c>
      <c r="Y14" s="12" t="s">
        <v>10</v>
      </c>
      <c r="Z14" s="13" t="s">
        <v>11</v>
      </c>
      <c r="AA14" s="12" t="s">
        <v>10</v>
      </c>
      <c r="AB14" s="13" t="s">
        <v>11</v>
      </c>
      <c r="AC14" s="31"/>
      <c r="AE14" s="31"/>
      <c r="AF14" s="12" t="s">
        <v>10</v>
      </c>
      <c r="AG14" s="13" t="s">
        <v>11</v>
      </c>
      <c r="AH14" s="12" t="s">
        <v>10</v>
      </c>
      <c r="AI14" s="13" t="s">
        <v>11</v>
      </c>
      <c r="AJ14" s="12" t="s">
        <v>10</v>
      </c>
      <c r="AK14" s="13" t="s">
        <v>11</v>
      </c>
      <c r="AL14" s="12" t="s">
        <v>10</v>
      </c>
      <c r="AM14" s="13" t="s">
        <v>11</v>
      </c>
      <c r="AN14" s="12" t="s">
        <v>10</v>
      </c>
      <c r="AO14" s="13" t="s">
        <v>11</v>
      </c>
      <c r="AP14" s="12" t="s">
        <v>10</v>
      </c>
      <c r="AQ14" s="13" t="s">
        <v>11</v>
      </c>
      <c r="AR14" s="31"/>
    </row>
    <row r="15" spans="1:44" ht="15" customHeight="1" thickBot="1" x14ac:dyDescent="0.3">
      <c r="A15" s="3" t="s">
        <v>12</v>
      </c>
      <c r="B15" s="2">
        <v>5060825.0000000009</v>
      </c>
      <c r="C15" s="2"/>
      <c r="D15" s="2">
        <v>276920</v>
      </c>
      <c r="E15" s="2"/>
      <c r="F15" s="2">
        <v>2915400</v>
      </c>
      <c r="G15" s="2"/>
      <c r="H15" s="2">
        <v>7951450</v>
      </c>
      <c r="I15" s="2"/>
      <c r="J15" s="2">
        <v>0</v>
      </c>
      <c r="K15" s="2"/>
      <c r="L15" s="1">
        <f t="shared" ref="L15:M18" si="0">B15+D15+F15+H15+J15</f>
        <v>16204595</v>
      </c>
      <c r="M15" s="14">
        <f t="shared" si="0"/>
        <v>0</v>
      </c>
      <c r="N15" s="15">
        <f>L15+M15</f>
        <v>16204595</v>
      </c>
      <c r="P15" s="3" t="s">
        <v>12</v>
      </c>
      <c r="Q15" s="2">
        <v>1173</v>
      </c>
      <c r="R15" s="2">
        <v>0</v>
      </c>
      <c r="S15" s="2">
        <v>205</v>
      </c>
      <c r="T15" s="2">
        <v>0</v>
      </c>
      <c r="U15" s="2">
        <v>113</v>
      </c>
      <c r="V15" s="2">
        <v>0</v>
      </c>
      <c r="W15" s="2">
        <v>1133</v>
      </c>
      <c r="X15" s="2">
        <v>0</v>
      </c>
      <c r="Y15" s="2">
        <v>92</v>
      </c>
      <c r="Z15" s="2">
        <v>0</v>
      </c>
      <c r="AA15" s="1">
        <f t="shared" ref="AA15:AB18" si="1">Q15+S15+U15+W15+Y15</f>
        <v>2716</v>
      </c>
      <c r="AB15" s="14">
        <f t="shared" si="1"/>
        <v>0</v>
      </c>
      <c r="AC15" s="15">
        <f>AA15+AB15</f>
        <v>2716</v>
      </c>
      <c r="AE15" s="3" t="s">
        <v>12</v>
      </c>
      <c r="AF15" s="2">
        <f t="shared" ref="AF15:AR18" si="2">IFERROR(B15/Q15, "N.A.")</f>
        <v>4314.428815004263</v>
      </c>
      <c r="AG15" s="2" t="str">
        <f t="shared" si="2"/>
        <v>N.A.</v>
      </c>
      <c r="AH15" s="2">
        <f t="shared" si="2"/>
        <v>1350.8292682926829</v>
      </c>
      <c r="AI15" s="2" t="str">
        <f t="shared" si="2"/>
        <v>N.A.</v>
      </c>
      <c r="AJ15" s="2">
        <f t="shared" si="2"/>
        <v>25800</v>
      </c>
      <c r="AK15" s="2" t="str">
        <f t="shared" si="2"/>
        <v>N.A.</v>
      </c>
      <c r="AL15" s="2">
        <f t="shared" si="2"/>
        <v>7018.0494263018536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5966.3457290132546</v>
      </c>
      <c r="AQ15" s="17" t="str">
        <f t="shared" si="2"/>
        <v>N.A.</v>
      </c>
      <c r="AR15" s="15">
        <f t="shared" si="2"/>
        <v>5966.3457290132546</v>
      </c>
    </row>
    <row r="16" spans="1:44" ht="15" customHeight="1" thickBot="1" x14ac:dyDescent="0.3">
      <c r="A16" s="3" t="s">
        <v>13</v>
      </c>
      <c r="B16" s="2">
        <v>7339380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7339380</v>
      </c>
      <c r="M16" s="14">
        <f t="shared" si="0"/>
        <v>0</v>
      </c>
      <c r="N16" s="15">
        <f>L16+M16</f>
        <v>7339380</v>
      </c>
      <c r="P16" s="3" t="s">
        <v>13</v>
      </c>
      <c r="Q16" s="2">
        <v>1809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1809</v>
      </c>
      <c r="AB16" s="14">
        <f t="shared" si="1"/>
        <v>0</v>
      </c>
      <c r="AC16" s="15">
        <f>AA16+AB16</f>
        <v>1809</v>
      </c>
      <c r="AE16" s="3" t="s">
        <v>13</v>
      </c>
      <c r="AF16" s="2">
        <f t="shared" si="2"/>
        <v>4057.1475953565505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4057.1475953565505</v>
      </c>
      <c r="AQ16" s="17" t="str">
        <f t="shared" si="2"/>
        <v>N.A.</v>
      </c>
      <c r="AR16" s="15">
        <f t="shared" si="2"/>
        <v>4057.1475953565505</v>
      </c>
    </row>
    <row r="17" spans="1:44" ht="15" customHeight="1" thickBot="1" x14ac:dyDescent="0.3">
      <c r="A17" s="3" t="s">
        <v>14</v>
      </c>
      <c r="B17" s="2">
        <v>6505040.0000000009</v>
      </c>
      <c r="C17" s="2">
        <v>16279280.999999996</v>
      </c>
      <c r="D17" s="2">
        <v>340130</v>
      </c>
      <c r="E17" s="2">
        <v>0</v>
      </c>
      <c r="F17" s="2"/>
      <c r="G17" s="2">
        <v>6387680</v>
      </c>
      <c r="H17" s="2"/>
      <c r="I17" s="2">
        <v>2674500</v>
      </c>
      <c r="J17" s="2">
        <v>0</v>
      </c>
      <c r="K17" s="2"/>
      <c r="L17" s="1">
        <f t="shared" si="0"/>
        <v>6845170.0000000009</v>
      </c>
      <c r="M17" s="14">
        <f t="shared" si="0"/>
        <v>25341460.999999996</v>
      </c>
      <c r="N17" s="15">
        <f>L17+M17</f>
        <v>32186630.999999996</v>
      </c>
      <c r="P17" s="3" t="s">
        <v>14</v>
      </c>
      <c r="Q17" s="2">
        <v>2023</v>
      </c>
      <c r="R17" s="2">
        <v>3481</v>
      </c>
      <c r="S17" s="2">
        <v>113</v>
      </c>
      <c r="T17" s="2">
        <v>140</v>
      </c>
      <c r="U17" s="2">
        <v>0</v>
      </c>
      <c r="V17" s="2">
        <v>696</v>
      </c>
      <c r="W17" s="2">
        <v>0</v>
      </c>
      <c r="X17" s="2">
        <v>491</v>
      </c>
      <c r="Y17" s="2">
        <v>75</v>
      </c>
      <c r="Z17" s="2">
        <v>0</v>
      </c>
      <c r="AA17" s="1">
        <f t="shared" si="1"/>
        <v>2211</v>
      </c>
      <c r="AB17" s="14">
        <f t="shared" si="1"/>
        <v>4808</v>
      </c>
      <c r="AC17" s="15">
        <f>AA17+AB17</f>
        <v>7019</v>
      </c>
      <c r="AE17" s="3" t="s">
        <v>14</v>
      </c>
      <c r="AF17" s="2">
        <f t="shared" si="2"/>
        <v>3215.5412753336632</v>
      </c>
      <c r="AG17" s="2">
        <f t="shared" si="2"/>
        <v>4676.6104567652965</v>
      </c>
      <c r="AH17" s="2">
        <f t="shared" si="2"/>
        <v>3010</v>
      </c>
      <c r="AI17" s="2">
        <f t="shared" si="2"/>
        <v>0</v>
      </c>
      <c r="AJ17" s="2" t="str">
        <f t="shared" si="2"/>
        <v>N.A.</v>
      </c>
      <c r="AK17" s="2">
        <f t="shared" si="2"/>
        <v>9177.7011494252874</v>
      </c>
      <c r="AL17" s="2" t="str">
        <f t="shared" si="2"/>
        <v>N.A.</v>
      </c>
      <c r="AM17" s="2">
        <f t="shared" si="2"/>
        <v>5447.0468431771897</v>
      </c>
      <c r="AN17" s="2">
        <f t="shared" si="2"/>
        <v>0</v>
      </c>
      <c r="AO17" s="2" t="str">
        <f t="shared" si="2"/>
        <v>N.A.</v>
      </c>
      <c r="AP17" s="16">
        <f t="shared" si="2"/>
        <v>3095.9611035730445</v>
      </c>
      <c r="AQ17" s="17">
        <f t="shared" si="2"/>
        <v>5270.686564059899</v>
      </c>
      <c r="AR17" s="15">
        <f t="shared" si="2"/>
        <v>4585.6433964952266</v>
      </c>
    </row>
    <row r="18" spans="1:44" ht="15" customHeight="1" thickBot="1" x14ac:dyDescent="0.3">
      <c r="A18" s="3" t="s">
        <v>15</v>
      </c>
      <c r="B18" s="2">
        <v>1780200</v>
      </c>
      <c r="C18" s="2"/>
      <c r="D18" s="2"/>
      <c r="E18" s="2"/>
      <c r="F18" s="2"/>
      <c r="G18" s="2">
        <v>0</v>
      </c>
      <c r="H18" s="2">
        <v>37500</v>
      </c>
      <c r="I18" s="2"/>
      <c r="J18" s="2"/>
      <c r="K18" s="2"/>
      <c r="L18" s="1">
        <f t="shared" si="0"/>
        <v>1817700</v>
      </c>
      <c r="M18" s="14">
        <f t="shared" si="0"/>
        <v>0</v>
      </c>
      <c r="N18" s="15">
        <f>L18+M18</f>
        <v>1817700</v>
      </c>
      <c r="P18" s="3" t="s">
        <v>15</v>
      </c>
      <c r="Q18" s="2">
        <v>276</v>
      </c>
      <c r="R18" s="2">
        <v>0</v>
      </c>
      <c r="S18" s="2">
        <v>0</v>
      </c>
      <c r="T18" s="2">
        <v>0</v>
      </c>
      <c r="U18" s="2">
        <v>0</v>
      </c>
      <c r="V18" s="2">
        <v>92</v>
      </c>
      <c r="W18" s="2">
        <v>150</v>
      </c>
      <c r="X18" s="2">
        <v>0</v>
      </c>
      <c r="Y18" s="2">
        <v>0</v>
      </c>
      <c r="Z18" s="2">
        <v>0</v>
      </c>
      <c r="AA18" s="1">
        <f t="shared" si="1"/>
        <v>426</v>
      </c>
      <c r="AB18" s="14">
        <f t="shared" si="1"/>
        <v>92</v>
      </c>
      <c r="AC18" s="19">
        <f>AA18+AB18</f>
        <v>518</v>
      </c>
      <c r="AE18" s="3" t="s">
        <v>15</v>
      </c>
      <c r="AF18" s="2">
        <f t="shared" si="2"/>
        <v>6450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250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>
        <f t="shared" si="2"/>
        <v>4266.9014084507044</v>
      </c>
      <c r="AQ18" s="17">
        <f t="shared" si="2"/>
        <v>0</v>
      </c>
      <c r="AR18" s="15">
        <f t="shared" si="2"/>
        <v>3509.0733590733589</v>
      </c>
    </row>
    <row r="19" spans="1:44" ht="15" customHeight="1" thickBot="1" x14ac:dyDescent="0.3">
      <c r="A19" s="4" t="s">
        <v>16</v>
      </c>
      <c r="B19" s="2">
        <f t="shared" ref="B19:K19" si="3">SUM(B15:B18)</f>
        <v>20685445</v>
      </c>
      <c r="C19" s="2">
        <f t="shared" si="3"/>
        <v>16279280.999999996</v>
      </c>
      <c r="D19" s="2">
        <f t="shared" si="3"/>
        <v>617050</v>
      </c>
      <c r="E19" s="2">
        <f t="shared" si="3"/>
        <v>0</v>
      </c>
      <c r="F19" s="2">
        <f t="shared" si="3"/>
        <v>2915400</v>
      </c>
      <c r="G19" s="2">
        <f t="shared" si="3"/>
        <v>6387680</v>
      </c>
      <c r="H19" s="2">
        <f t="shared" si="3"/>
        <v>7988950</v>
      </c>
      <c r="I19" s="2">
        <f t="shared" si="3"/>
        <v>2674500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32206845</v>
      </c>
      <c r="M19" s="14">
        <f t="shared" ref="M19" si="5">C19+E19+G19+I19+K19</f>
        <v>25341460.999999996</v>
      </c>
      <c r="N19" s="19">
        <f>L19+M19</f>
        <v>57548306</v>
      </c>
      <c r="P19" s="4" t="s">
        <v>16</v>
      </c>
      <c r="Q19" s="2">
        <f t="shared" ref="Q19:Z19" si="6">SUM(Q15:Q18)</f>
        <v>5281</v>
      </c>
      <c r="R19" s="2">
        <f t="shared" si="6"/>
        <v>3481</v>
      </c>
      <c r="S19" s="2">
        <f t="shared" si="6"/>
        <v>318</v>
      </c>
      <c r="T19" s="2">
        <f t="shared" si="6"/>
        <v>140</v>
      </c>
      <c r="U19" s="2">
        <f t="shared" si="6"/>
        <v>113</v>
      </c>
      <c r="V19" s="2">
        <f t="shared" si="6"/>
        <v>788</v>
      </c>
      <c r="W19" s="2">
        <f t="shared" si="6"/>
        <v>1283</v>
      </c>
      <c r="X19" s="2">
        <f t="shared" si="6"/>
        <v>491</v>
      </c>
      <c r="Y19" s="2">
        <f t="shared" si="6"/>
        <v>167</v>
      </c>
      <c r="Z19" s="2">
        <f t="shared" si="6"/>
        <v>0</v>
      </c>
      <c r="AA19" s="1">
        <f t="shared" ref="AA19" si="7">Q19+S19+U19+W19+Y19</f>
        <v>7162</v>
      </c>
      <c r="AB19" s="14">
        <f t="shared" ref="AB19" si="8">R19+T19+V19+X19+Z19</f>
        <v>4900</v>
      </c>
      <c r="AC19" s="15">
        <f>AA19+AB19</f>
        <v>12062</v>
      </c>
      <c r="AE19" s="4" t="s">
        <v>16</v>
      </c>
      <c r="AF19" s="2">
        <f t="shared" ref="AF19:AO19" si="9">IFERROR(B19/Q19, "N.A.")</f>
        <v>3916.9560689263399</v>
      </c>
      <c r="AG19" s="2">
        <f t="shared" si="9"/>
        <v>4676.6104567652965</v>
      </c>
      <c r="AH19" s="2">
        <f t="shared" si="9"/>
        <v>1940.4088050314465</v>
      </c>
      <c r="AI19" s="2">
        <f t="shared" si="9"/>
        <v>0</v>
      </c>
      <c r="AJ19" s="2">
        <f t="shared" si="9"/>
        <v>25800</v>
      </c>
      <c r="AK19" s="2">
        <f t="shared" si="9"/>
        <v>8106.1928934010157</v>
      </c>
      <c r="AL19" s="2">
        <f t="shared" si="9"/>
        <v>6226.7731878409977</v>
      </c>
      <c r="AM19" s="2">
        <f t="shared" si="9"/>
        <v>5447.0468431771897</v>
      </c>
      <c r="AN19" s="2">
        <f t="shared" si="9"/>
        <v>0</v>
      </c>
      <c r="AO19" s="2" t="str">
        <f t="shared" si="9"/>
        <v>N.A.</v>
      </c>
      <c r="AP19" s="16">
        <f t="shared" ref="AP19" si="10">IFERROR(L19/AA19, "N.A.")</f>
        <v>4496.9065903378942</v>
      </c>
      <c r="AQ19" s="17">
        <f t="shared" ref="AQ19" si="11">IFERROR(M19/AB19, "N.A.")</f>
        <v>5171.726734693877</v>
      </c>
      <c r="AR19" s="15">
        <f t="shared" ref="AR19" si="12">IFERROR(N19/AC19, "N.A.")</f>
        <v>4771.041784115404</v>
      </c>
    </row>
    <row r="20" spans="1:44" ht="15" customHeight="1" thickBot="1" x14ac:dyDescent="0.3">
      <c r="A20" s="5" t="s">
        <v>0</v>
      </c>
      <c r="B20" s="47">
        <f>B19+C19</f>
        <v>36964726</v>
      </c>
      <c r="C20" s="48"/>
      <c r="D20" s="47">
        <f>D19+E19</f>
        <v>617050</v>
      </c>
      <c r="E20" s="48"/>
      <c r="F20" s="47">
        <f>F19+G19</f>
        <v>9303080</v>
      </c>
      <c r="G20" s="48"/>
      <c r="H20" s="47">
        <f>H19+I19</f>
        <v>10663450</v>
      </c>
      <c r="I20" s="48"/>
      <c r="J20" s="47">
        <f>J19+K19</f>
        <v>0</v>
      </c>
      <c r="K20" s="48"/>
      <c r="L20" s="47">
        <f>L19+M19</f>
        <v>57548306</v>
      </c>
      <c r="M20" s="51"/>
      <c r="N20" s="20">
        <f>B20+D20+F20+H20+J20</f>
        <v>57548306</v>
      </c>
      <c r="P20" s="5" t="s">
        <v>0</v>
      </c>
      <c r="Q20" s="47">
        <f>Q19+R19</f>
        <v>8762</v>
      </c>
      <c r="R20" s="48"/>
      <c r="S20" s="47">
        <f>S19+T19</f>
        <v>458</v>
      </c>
      <c r="T20" s="48"/>
      <c r="U20" s="47">
        <f>U19+V19</f>
        <v>901</v>
      </c>
      <c r="V20" s="48"/>
      <c r="W20" s="47">
        <f>W19+X19</f>
        <v>1774</v>
      </c>
      <c r="X20" s="48"/>
      <c r="Y20" s="47">
        <f>Y19+Z19</f>
        <v>167</v>
      </c>
      <c r="Z20" s="48"/>
      <c r="AA20" s="47">
        <f>AA19+AB19</f>
        <v>12062</v>
      </c>
      <c r="AB20" s="48"/>
      <c r="AC20" s="21">
        <f>Q20+S20+U20+W20+Y20</f>
        <v>12062</v>
      </c>
      <c r="AE20" s="5" t="s">
        <v>0</v>
      </c>
      <c r="AF20" s="49">
        <f>IFERROR(B20/Q20,"N.A.")</f>
        <v>4218.7543939739789</v>
      </c>
      <c r="AG20" s="50"/>
      <c r="AH20" s="49">
        <f>IFERROR(D20/S20,"N.A.")</f>
        <v>1347.2707423580787</v>
      </c>
      <c r="AI20" s="50"/>
      <c r="AJ20" s="49">
        <f>IFERROR(F20/U20,"N.A.")</f>
        <v>10325.283018867925</v>
      </c>
      <c r="AK20" s="50"/>
      <c r="AL20" s="49">
        <f>IFERROR(H20/W20,"N.A.")</f>
        <v>6010.9639233370917</v>
      </c>
      <c r="AM20" s="50"/>
      <c r="AN20" s="49">
        <f>IFERROR(J20/Y20,"N.A.")</f>
        <v>0</v>
      </c>
      <c r="AO20" s="50"/>
      <c r="AP20" s="49">
        <f>IFERROR(L20/AA20,"N.A.")</f>
        <v>4771.041784115404</v>
      </c>
      <c r="AQ20" s="50"/>
      <c r="AR20" s="18">
        <f>IFERROR(N20/AC20, "N.A.")</f>
        <v>4771.041784115404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1" t="s">
        <v>32</v>
      </c>
      <c r="P22" s="11" t="s">
        <v>29</v>
      </c>
      <c r="AE22" s="11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2" t="s">
        <v>10</v>
      </c>
      <c r="C26" s="13" t="s">
        <v>11</v>
      </c>
      <c r="D26" s="12" t="s">
        <v>10</v>
      </c>
      <c r="E26" s="13" t="s">
        <v>11</v>
      </c>
      <c r="F26" s="12" t="s">
        <v>10</v>
      </c>
      <c r="G26" s="13" t="s">
        <v>11</v>
      </c>
      <c r="H26" s="12" t="s">
        <v>10</v>
      </c>
      <c r="I26" s="13" t="s">
        <v>11</v>
      </c>
      <c r="J26" s="12" t="s">
        <v>10</v>
      </c>
      <c r="K26" s="13" t="s">
        <v>11</v>
      </c>
      <c r="L26" s="12" t="s">
        <v>10</v>
      </c>
      <c r="M26" s="13" t="s">
        <v>11</v>
      </c>
      <c r="N26" s="31"/>
      <c r="P26" s="31"/>
      <c r="Q26" s="12" t="s">
        <v>10</v>
      </c>
      <c r="R26" s="13" t="s">
        <v>11</v>
      </c>
      <c r="S26" s="12" t="s">
        <v>10</v>
      </c>
      <c r="T26" s="13" t="s">
        <v>11</v>
      </c>
      <c r="U26" s="12" t="s">
        <v>10</v>
      </c>
      <c r="V26" s="13" t="s">
        <v>11</v>
      </c>
      <c r="W26" s="12" t="s">
        <v>10</v>
      </c>
      <c r="X26" s="13" t="s">
        <v>11</v>
      </c>
      <c r="Y26" s="12" t="s">
        <v>10</v>
      </c>
      <c r="Z26" s="13" t="s">
        <v>11</v>
      </c>
      <c r="AA26" s="12" t="s">
        <v>10</v>
      </c>
      <c r="AB26" s="13" t="s">
        <v>11</v>
      </c>
      <c r="AC26" s="31"/>
      <c r="AE26" s="31"/>
      <c r="AF26" s="12" t="s">
        <v>10</v>
      </c>
      <c r="AG26" s="13" t="s">
        <v>11</v>
      </c>
      <c r="AH26" s="12" t="s">
        <v>10</v>
      </c>
      <c r="AI26" s="13" t="s">
        <v>11</v>
      </c>
      <c r="AJ26" s="12" t="s">
        <v>10</v>
      </c>
      <c r="AK26" s="13" t="s">
        <v>11</v>
      </c>
      <c r="AL26" s="12" t="s">
        <v>10</v>
      </c>
      <c r="AM26" s="13" t="s">
        <v>11</v>
      </c>
      <c r="AN26" s="12" t="s">
        <v>10</v>
      </c>
      <c r="AO26" s="13" t="s">
        <v>11</v>
      </c>
      <c r="AP26" s="12" t="s">
        <v>10</v>
      </c>
      <c r="AQ26" s="13" t="s">
        <v>11</v>
      </c>
      <c r="AR26" s="31"/>
    </row>
    <row r="27" spans="1:44" ht="15" customHeight="1" thickBot="1" x14ac:dyDescent="0.3">
      <c r="A27" s="3" t="s">
        <v>12</v>
      </c>
      <c r="B27" s="2">
        <v>2476800</v>
      </c>
      <c r="C27" s="2"/>
      <c r="D27" s="2">
        <v>276920</v>
      </c>
      <c r="E27" s="2"/>
      <c r="F27" s="2">
        <v>2915400</v>
      </c>
      <c r="G27" s="2"/>
      <c r="H27" s="2">
        <v>6328200</v>
      </c>
      <c r="I27" s="2"/>
      <c r="J27" s="2"/>
      <c r="K27" s="2"/>
      <c r="L27" s="1">
        <f t="shared" ref="L27:M30" si="13">B27+D27+F27+H27+J27</f>
        <v>11997320</v>
      </c>
      <c r="M27" s="14">
        <f t="shared" si="13"/>
        <v>0</v>
      </c>
      <c r="N27" s="15">
        <f>L27+M27</f>
        <v>11997320</v>
      </c>
      <c r="P27" s="3" t="s">
        <v>12</v>
      </c>
      <c r="Q27" s="2">
        <v>489</v>
      </c>
      <c r="R27" s="2">
        <v>0</v>
      </c>
      <c r="S27" s="2">
        <v>205</v>
      </c>
      <c r="T27" s="2">
        <v>0</v>
      </c>
      <c r="U27" s="2">
        <v>113</v>
      </c>
      <c r="V27" s="2">
        <v>0</v>
      </c>
      <c r="W27" s="2">
        <v>788</v>
      </c>
      <c r="X27" s="2">
        <v>0</v>
      </c>
      <c r="Y27" s="2">
        <v>0</v>
      </c>
      <c r="Z27" s="2">
        <v>0</v>
      </c>
      <c r="AA27" s="1">
        <f t="shared" ref="AA27:AB30" si="14">Q27+S27+U27+W27+Y27</f>
        <v>1595</v>
      </c>
      <c r="AB27" s="14">
        <f t="shared" si="14"/>
        <v>0</v>
      </c>
      <c r="AC27" s="15">
        <f>AA27+AB27</f>
        <v>1595</v>
      </c>
      <c r="AE27" s="3" t="s">
        <v>12</v>
      </c>
      <c r="AF27" s="2">
        <f t="shared" ref="AF27:AR30" si="15">IFERROR(B27/Q27, "N.A.")</f>
        <v>5065.0306748466255</v>
      </c>
      <c r="AG27" s="2" t="str">
        <f t="shared" si="15"/>
        <v>N.A.</v>
      </c>
      <c r="AH27" s="2">
        <f t="shared" si="15"/>
        <v>1350.8292682926829</v>
      </c>
      <c r="AI27" s="2" t="str">
        <f t="shared" si="15"/>
        <v>N.A.</v>
      </c>
      <c r="AJ27" s="2">
        <f t="shared" si="15"/>
        <v>25800</v>
      </c>
      <c r="AK27" s="2" t="str">
        <f t="shared" si="15"/>
        <v>N.A.</v>
      </c>
      <c r="AL27" s="2">
        <f t="shared" si="15"/>
        <v>8030.7106598984774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6">
        <f t="shared" si="15"/>
        <v>7521.8307210031344</v>
      </c>
      <c r="AQ27" s="17" t="str">
        <f t="shared" si="15"/>
        <v>N.A.</v>
      </c>
      <c r="AR27" s="15">
        <f t="shared" si="15"/>
        <v>7521.8307210031344</v>
      </c>
    </row>
    <row r="28" spans="1:44" ht="15" customHeight="1" thickBot="1" x14ac:dyDescent="0.3">
      <c r="A28" s="3" t="s">
        <v>13</v>
      </c>
      <c r="B28" s="2">
        <v>4469059.9999999991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4469059.9999999991</v>
      </c>
      <c r="M28" s="14">
        <f t="shared" si="13"/>
        <v>0</v>
      </c>
      <c r="N28" s="15">
        <f>L28+M28</f>
        <v>4469059.9999999991</v>
      </c>
      <c r="P28" s="3" t="s">
        <v>13</v>
      </c>
      <c r="Q28" s="2">
        <v>948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948</v>
      </c>
      <c r="AB28" s="14">
        <f t="shared" si="14"/>
        <v>0</v>
      </c>
      <c r="AC28" s="15">
        <f>AA28+AB28</f>
        <v>948</v>
      </c>
      <c r="AE28" s="3" t="s">
        <v>13</v>
      </c>
      <c r="AF28" s="2">
        <f t="shared" si="15"/>
        <v>4714.1983122362863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6">
        <f t="shared" si="15"/>
        <v>4714.1983122362863</v>
      </c>
      <c r="AQ28" s="17" t="str">
        <f t="shared" si="15"/>
        <v>N.A.</v>
      </c>
      <c r="AR28" s="15">
        <f t="shared" si="15"/>
        <v>4714.1983122362863</v>
      </c>
    </row>
    <row r="29" spans="1:44" ht="15" customHeight="1" thickBot="1" x14ac:dyDescent="0.3">
      <c r="A29" s="3" t="s">
        <v>14</v>
      </c>
      <c r="B29" s="2">
        <v>5203439.9999999991</v>
      </c>
      <c r="C29" s="2">
        <v>13130281.000000004</v>
      </c>
      <c r="D29" s="2">
        <v>340130</v>
      </c>
      <c r="E29" s="2">
        <v>0</v>
      </c>
      <c r="F29" s="2"/>
      <c r="G29" s="2">
        <v>3936800</v>
      </c>
      <c r="H29" s="2"/>
      <c r="I29" s="2"/>
      <c r="J29" s="2"/>
      <c r="K29" s="2"/>
      <c r="L29" s="1">
        <f t="shared" si="13"/>
        <v>5543569.9999999991</v>
      </c>
      <c r="M29" s="14">
        <f t="shared" si="13"/>
        <v>17067081.000000004</v>
      </c>
      <c r="N29" s="15">
        <f>L29+M29</f>
        <v>22610651.000000004</v>
      </c>
      <c r="P29" s="3" t="s">
        <v>14</v>
      </c>
      <c r="Q29" s="2">
        <v>1398</v>
      </c>
      <c r="R29" s="2">
        <v>2846</v>
      </c>
      <c r="S29" s="2">
        <v>113</v>
      </c>
      <c r="T29" s="2">
        <v>140</v>
      </c>
      <c r="U29" s="2">
        <v>0</v>
      </c>
      <c r="V29" s="2">
        <v>512</v>
      </c>
      <c r="W29" s="2">
        <v>0</v>
      </c>
      <c r="X29" s="2">
        <v>0</v>
      </c>
      <c r="Y29" s="2">
        <v>0</v>
      </c>
      <c r="Z29" s="2">
        <v>0</v>
      </c>
      <c r="AA29" s="1">
        <f t="shared" si="14"/>
        <v>1511</v>
      </c>
      <c r="AB29" s="14">
        <f t="shared" si="14"/>
        <v>3498</v>
      </c>
      <c r="AC29" s="15">
        <f>AA29+AB29</f>
        <v>5009</v>
      </c>
      <c r="AE29" s="3" t="s">
        <v>14</v>
      </c>
      <c r="AF29" s="2">
        <f t="shared" si="15"/>
        <v>3722.0600858369094</v>
      </c>
      <c r="AG29" s="2">
        <f t="shared" si="15"/>
        <v>4613.5913562895303</v>
      </c>
      <c r="AH29" s="2">
        <f t="shared" si="15"/>
        <v>3010</v>
      </c>
      <c r="AI29" s="2">
        <f t="shared" si="15"/>
        <v>0</v>
      </c>
      <c r="AJ29" s="2" t="str">
        <f t="shared" si="15"/>
        <v>N.A.</v>
      </c>
      <c r="AK29" s="2">
        <f t="shared" si="15"/>
        <v>7689.0625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6">
        <f t="shared" si="15"/>
        <v>3668.8087359364654</v>
      </c>
      <c r="AQ29" s="17">
        <f t="shared" si="15"/>
        <v>4879.0969125214415</v>
      </c>
      <c r="AR29" s="15">
        <f t="shared" si="15"/>
        <v>4514.0049910161715</v>
      </c>
    </row>
    <row r="30" spans="1:44" ht="15" customHeight="1" thickBot="1" x14ac:dyDescent="0.3">
      <c r="A30" s="3" t="s">
        <v>15</v>
      </c>
      <c r="B30" s="2">
        <v>1780200</v>
      </c>
      <c r="C30" s="2"/>
      <c r="D30" s="2"/>
      <c r="E30" s="2"/>
      <c r="F30" s="2"/>
      <c r="G30" s="2">
        <v>0</v>
      </c>
      <c r="H30" s="2">
        <v>37500</v>
      </c>
      <c r="I30" s="2"/>
      <c r="J30" s="2"/>
      <c r="K30" s="2"/>
      <c r="L30" s="1">
        <f t="shared" si="13"/>
        <v>1817700</v>
      </c>
      <c r="M30" s="14">
        <f t="shared" si="13"/>
        <v>0</v>
      </c>
      <c r="N30" s="15">
        <f>L30+M30</f>
        <v>1817700</v>
      </c>
      <c r="P30" s="3" t="s">
        <v>15</v>
      </c>
      <c r="Q30" s="2">
        <v>276</v>
      </c>
      <c r="R30" s="2">
        <v>0</v>
      </c>
      <c r="S30" s="2">
        <v>0</v>
      </c>
      <c r="T30" s="2">
        <v>0</v>
      </c>
      <c r="U30" s="2">
        <v>0</v>
      </c>
      <c r="V30" s="2">
        <v>92</v>
      </c>
      <c r="W30" s="2">
        <v>150</v>
      </c>
      <c r="X30" s="2">
        <v>0</v>
      </c>
      <c r="Y30" s="2">
        <v>0</v>
      </c>
      <c r="Z30" s="2">
        <v>0</v>
      </c>
      <c r="AA30" s="1">
        <f t="shared" si="14"/>
        <v>426</v>
      </c>
      <c r="AB30" s="14">
        <f t="shared" si="14"/>
        <v>92</v>
      </c>
      <c r="AC30" s="19">
        <f>AA30+AB30</f>
        <v>518</v>
      </c>
      <c r="AE30" s="3" t="s">
        <v>15</v>
      </c>
      <c r="AF30" s="2">
        <f t="shared" si="15"/>
        <v>6450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250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6">
        <f t="shared" si="15"/>
        <v>4266.9014084507044</v>
      </c>
      <c r="AQ30" s="17">
        <f t="shared" si="15"/>
        <v>0</v>
      </c>
      <c r="AR30" s="15">
        <f t="shared" si="15"/>
        <v>3509.0733590733589</v>
      </c>
    </row>
    <row r="31" spans="1:44" ht="15" customHeight="1" thickBot="1" x14ac:dyDescent="0.3">
      <c r="A31" s="4" t="s">
        <v>16</v>
      </c>
      <c r="B31" s="2">
        <f t="shared" ref="B31:K31" si="16">SUM(B27:B30)</f>
        <v>13929499.999999998</v>
      </c>
      <c r="C31" s="2">
        <f t="shared" si="16"/>
        <v>13130281.000000004</v>
      </c>
      <c r="D31" s="2">
        <f t="shared" si="16"/>
        <v>617050</v>
      </c>
      <c r="E31" s="2">
        <f t="shared" si="16"/>
        <v>0</v>
      </c>
      <c r="F31" s="2">
        <f t="shared" si="16"/>
        <v>2915400</v>
      </c>
      <c r="G31" s="2">
        <f t="shared" si="16"/>
        <v>3936800</v>
      </c>
      <c r="H31" s="2">
        <f t="shared" si="16"/>
        <v>6365700</v>
      </c>
      <c r="I31" s="2">
        <f t="shared" si="16"/>
        <v>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23827650</v>
      </c>
      <c r="M31" s="14">
        <f t="shared" ref="M31" si="18">C31+E31+G31+I31+K31</f>
        <v>17067081.000000004</v>
      </c>
      <c r="N31" s="19">
        <f>L31+M31</f>
        <v>40894731</v>
      </c>
      <c r="P31" s="4" t="s">
        <v>16</v>
      </c>
      <c r="Q31" s="2">
        <f t="shared" ref="Q31:Z31" si="19">SUM(Q27:Q30)</f>
        <v>3111</v>
      </c>
      <c r="R31" s="2">
        <f t="shared" si="19"/>
        <v>2846</v>
      </c>
      <c r="S31" s="2">
        <f t="shared" si="19"/>
        <v>318</v>
      </c>
      <c r="T31" s="2">
        <f t="shared" si="19"/>
        <v>140</v>
      </c>
      <c r="U31" s="2">
        <f t="shared" si="19"/>
        <v>113</v>
      </c>
      <c r="V31" s="2">
        <f t="shared" si="19"/>
        <v>604</v>
      </c>
      <c r="W31" s="2">
        <f t="shared" si="19"/>
        <v>938</v>
      </c>
      <c r="X31" s="2">
        <f t="shared" si="19"/>
        <v>0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4480</v>
      </c>
      <c r="AB31" s="14">
        <f t="shared" ref="AB31" si="21">R31+T31+V31+X31+Z31</f>
        <v>3590</v>
      </c>
      <c r="AC31" s="15">
        <f>AA31+AB31</f>
        <v>8070</v>
      </c>
      <c r="AE31" s="4" t="s">
        <v>16</v>
      </c>
      <c r="AF31" s="2">
        <f t="shared" ref="AF31:AO31" si="22">IFERROR(B31/Q31, "N.A.")</f>
        <v>4477.4991963998709</v>
      </c>
      <c r="AG31" s="2">
        <f t="shared" si="22"/>
        <v>4613.5913562895303</v>
      </c>
      <c r="AH31" s="2">
        <f t="shared" si="22"/>
        <v>1940.4088050314465</v>
      </c>
      <c r="AI31" s="2">
        <f t="shared" si="22"/>
        <v>0</v>
      </c>
      <c r="AJ31" s="2">
        <f t="shared" si="22"/>
        <v>25800</v>
      </c>
      <c r="AK31" s="2">
        <f t="shared" si="22"/>
        <v>6517.8807947019868</v>
      </c>
      <c r="AL31" s="2">
        <f t="shared" si="22"/>
        <v>6786.4605543710022</v>
      </c>
      <c r="AM31" s="2" t="str">
        <f t="shared" si="22"/>
        <v>N.A.</v>
      </c>
      <c r="AN31" s="2" t="str">
        <f t="shared" si="22"/>
        <v>N.A.</v>
      </c>
      <c r="AO31" s="2" t="str">
        <f t="shared" si="22"/>
        <v>N.A.</v>
      </c>
      <c r="AP31" s="16">
        <f t="shared" ref="AP31" si="23">IFERROR(L31/AA31, "N.A.")</f>
        <v>5318.671875</v>
      </c>
      <c r="AQ31" s="17">
        <f t="shared" ref="AQ31" si="24">IFERROR(M31/AB31, "N.A.")</f>
        <v>4754.0615598885806</v>
      </c>
      <c r="AR31" s="15">
        <f t="shared" ref="AR31" si="25">IFERROR(N31/AC31, "N.A.")</f>
        <v>5067.5007434944237</v>
      </c>
    </row>
    <row r="32" spans="1:44" ht="15" customHeight="1" thickBot="1" x14ac:dyDescent="0.3">
      <c r="A32" s="5" t="s">
        <v>0</v>
      </c>
      <c r="B32" s="47">
        <f>B31+C31</f>
        <v>27059781</v>
      </c>
      <c r="C32" s="48"/>
      <c r="D32" s="47">
        <f>D31+E31</f>
        <v>617050</v>
      </c>
      <c r="E32" s="48"/>
      <c r="F32" s="47">
        <f>F31+G31</f>
        <v>6852200</v>
      </c>
      <c r="G32" s="48"/>
      <c r="H32" s="47">
        <f>H31+I31</f>
        <v>6365700</v>
      </c>
      <c r="I32" s="48"/>
      <c r="J32" s="47">
        <f>J31+K31</f>
        <v>0</v>
      </c>
      <c r="K32" s="48"/>
      <c r="L32" s="47">
        <f>L31+M31</f>
        <v>40894731</v>
      </c>
      <c r="M32" s="51"/>
      <c r="N32" s="20">
        <f>B32+D32+F32+H32+J32</f>
        <v>40894731</v>
      </c>
      <c r="P32" s="5" t="s">
        <v>0</v>
      </c>
      <c r="Q32" s="47">
        <f>Q31+R31</f>
        <v>5957</v>
      </c>
      <c r="R32" s="48"/>
      <c r="S32" s="47">
        <f>S31+T31</f>
        <v>458</v>
      </c>
      <c r="T32" s="48"/>
      <c r="U32" s="47">
        <f>U31+V31</f>
        <v>717</v>
      </c>
      <c r="V32" s="48"/>
      <c r="W32" s="47">
        <f>W31+X31</f>
        <v>938</v>
      </c>
      <c r="X32" s="48"/>
      <c r="Y32" s="47">
        <f>Y31+Z31</f>
        <v>0</v>
      </c>
      <c r="Z32" s="48"/>
      <c r="AA32" s="47">
        <f>AA31+AB31</f>
        <v>8070</v>
      </c>
      <c r="AB32" s="48"/>
      <c r="AC32" s="21">
        <f>Q32+S32+U32+W32+Y32</f>
        <v>8070</v>
      </c>
      <c r="AE32" s="5" t="s">
        <v>0</v>
      </c>
      <c r="AF32" s="49">
        <f>IFERROR(B32/Q32,"N.A.")</f>
        <v>4542.5182138660402</v>
      </c>
      <c r="AG32" s="50"/>
      <c r="AH32" s="49">
        <f>IFERROR(D32/S32,"N.A.")</f>
        <v>1347.2707423580787</v>
      </c>
      <c r="AI32" s="50"/>
      <c r="AJ32" s="49">
        <f>IFERROR(F32/U32,"N.A.")</f>
        <v>9556.7642956764303</v>
      </c>
      <c r="AK32" s="50"/>
      <c r="AL32" s="49">
        <f>IFERROR(H32/W32,"N.A.")</f>
        <v>6786.4605543710022</v>
      </c>
      <c r="AM32" s="50"/>
      <c r="AN32" s="49" t="str">
        <f>IFERROR(J32/Y32,"N.A.")</f>
        <v>N.A.</v>
      </c>
      <c r="AO32" s="50"/>
      <c r="AP32" s="49">
        <f>IFERROR(L32/AA32,"N.A.")</f>
        <v>5067.5007434944237</v>
      </c>
      <c r="AQ32" s="50"/>
      <c r="AR32" s="18">
        <f>IFERROR(N32/AC32, "N.A.")</f>
        <v>5067.5007434944237</v>
      </c>
    </row>
    <row r="33" spans="1:44" ht="15" customHeight="1" x14ac:dyDescent="0.25"/>
    <row r="34" spans="1:44" ht="23.25" customHeight="1" thickBot="1" x14ac:dyDescent="0.3">
      <c r="A34" s="11" t="s">
        <v>33</v>
      </c>
      <c r="P34" s="11" t="s">
        <v>30</v>
      </c>
      <c r="AE34" s="11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2" t="s">
        <v>10</v>
      </c>
      <c r="C38" s="13" t="s">
        <v>11</v>
      </c>
      <c r="D38" s="12" t="s">
        <v>10</v>
      </c>
      <c r="E38" s="13" t="s">
        <v>11</v>
      </c>
      <c r="F38" s="12" t="s">
        <v>10</v>
      </c>
      <c r="G38" s="13" t="s">
        <v>11</v>
      </c>
      <c r="H38" s="12" t="s">
        <v>10</v>
      </c>
      <c r="I38" s="13" t="s">
        <v>11</v>
      </c>
      <c r="J38" s="12" t="s">
        <v>10</v>
      </c>
      <c r="K38" s="13" t="s">
        <v>11</v>
      </c>
      <c r="L38" s="12" t="s">
        <v>10</v>
      </c>
      <c r="M38" s="13" t="s">
        <v>11</v>
      </c>
      <c r="N38" s="31"/>
      <c r="P38" s="31"/>
      <c r="Q38" s="12" t="s">
        <v>10</v>
      </c>
      <c r="R38" s="13" t="s">
        <v>11</v>
      </c>
      <c r="S38" s="12" t="s">
        <v>10</v>
      </c>
      <c r="T38" s="13" t="s">
        <v>11</v>
      </c>
      <c r="U38" s="12" t="s">
        <v>10</v>
      </c>
      <c r="V38" s="13" t="s">
        <v>11</v>
      </c>
      <c r="W38" s="12" t="s">
        <v>10</v>
      </c>
      <c r="X38" s="13" t="s">
        <v>11</v>
      </c>
      <c r="Y38" s="12" t="s">
        <v>10</v>
      </c>
      <c r="Z38" s="13" t="s">
        <v>11</v>
      </c>
      <c r="AA38" s="12" t="s">
        <v>10</v>
      </c>
      <c r="AB38" s="13" t="s">
        <v>11</v>
      </c>
      <c r="AC38" s="31"/>
      <c r="AE38" s="31"/>
      <c r="AF38" s="12" t="s">
        <v>10</v>
      </c>
      <c r="AG38" s="13" t="s">
        <v>11</v>
      </c>
      <c r="AH38" s="12" t="s">
        <v>10</v>
      </c>
      <c r="AI38" s="13" t="s">
        <v>11</v>
      </c>
      <c r="AJ38" s="12" t="s">
        <v>10</v>
      </c>
      <c r="AK38" s="13" t="s">
        <v>11</v>
      </c>
      <c r="AL38" s="12" t="s">
        <v>10</v>
      </c>
      <c r="AM38" s="13" t="s">
        <v>11</v>
      </c>
      <c r="AN38" s="12" t="s">
        <v>10</v>
      </c>
      <c r="AO38" s="13" t="s">
        <v>11</v>
      </c>
      <c r="AP38" s="12" t="s">
        <v>10</v>
      </c>
      <c r="AQ38" s="13" t="s">
        <v>11</v>
      </c>
      <c r="AR38" s="31"/>
    </row>
    <row r="39" spans="1:44" ht="15" customHeight="1" thickBot="1" x14ac:dyDescent="0.3">
      <c r="A39" s="3" t="s">
        <v>12</v>
      </c>
      <c r="B39" s="2">
        <v>2584024.9999999995</v>
      </c>
      <c r="C39" s="2"/>
      <c r="D39" s="2"/>
      <c r="E39" s="2"/>
      <c r="F39" s="2"/>
      <c r="G39" s="2"/>
      <c r="H39" s="2">
        <v>1623250</v>
      </c>
      <c r="I39" s="2"/>
      <c r="J39" s="2">
        <v>0</v>
      </c>
      <c r="K39" s="2"/>
      <c r="L39" s="1">
        <f t="shared" ref="L39:M42" si="26">B39+D39+F39+H39+J39</f>
        <v>4207275</v>
      </c>
      <c r="M39" s="14">
        <f t="shared" si="26"/>
        <v>0</v>
      </c>
      <c r="N39" s="15">
        <f>L39+M39</f>
        <v>4207275</v>
      </c>
      <c r="P39" s="3" t="s">
        <v>12</v>
      </c>
      <c r="Q39" s="2">
        <v>684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345</v>
      </c>
      <c r="X39" s="2">
        <v>0</v>
      </c>
      <c r="Y39" s="2">
        <v>92</v>
      </c>
      <c r="Z39" s="2">
        <v>0</v>
      </c>
      <c r="AA39" s="1">
        <f t="shared" ref="AA39:AB42" si="27">Q39+S39+U39+W39+Y39</f>
        <v>1121</v>
      </c>
      <c r="AB39" s="14">
        <f t="shared" si="27"/>
        <v>0</v>
      </c>
      <c r="AC39" s="15">
        <f>AA39+AB39</f>
        <v>1121</v>
      </c>
      <c r="AE39" s="3" t="s">
        <v>12</v>
      </c>
      <c r="AF39" s="2">
        <f t="shared" ref="AF39:AR42" si="28">IFERROR(B39/Q39, "N.A.")</f>
        <v>3777.8143274853796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4705.072463768116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6">
        <f t="shared" si="28"/>
        <v>3753.1445138269401</v>
      </c>
      <c r="AQ39" s="17" t="str">
        <f t="shared" si="28"/>
        <v>N.A.</v>
      </c>
      <c r="AR39" s="15">
        <f t="shared" si="28"/>
        <v>3753.1445138269401</v>
      </c>
    </row>
    <row r="40" spans="1:44" ht="15" customHeight="1" thickBot="1" x14ac:dyDescent="0.3">
      <c r="A40" s="3" t="s">
        <v>13</v>
      </c>
      <c r="B40" s="2">
        <v>2870320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2870320</v>
      </c>
      <c r="M40" s="14">
        <f t="shared" si="26"/>
        <v>0</v>
      </c>
      <c r="N40" s="15">
        <f>L40+M40</f>
        <v>2870320</v>
      </c>
      <c r="P40" s="3" t="s">
        <v>13</v>
      </c>
      <c r="Q40" s="2">
        <v>861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861</v>
      </c>
      <c r="AB40" s="14">
        <f t="shared" si="27"/>
        <v>0</v>
      </c>
      <c r="AC40" s="15">
        <f>AA40+AB40</f>
        <v>861</v>
      </c>
      <c r="AE40" s="3" t="s">
        <v>13</v>
      </c>
      <c r="AF40" s="2">
        <f t="shared" si="28"/>
        <v>3333.7049941927989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6">
        <f t="shared" si="28"/>
        <v>3333.7049941927989</v>
      </c>
      <c r="AQ40" s="17" t="str">
        <f t="shared" si="28"/>
        <v>N.A.</v>
      </c>
      <c r="AR40" s="15">
        <f t="shared" si="28"/>
        <v>3333.7049941927989</v>
      </c>
    </row>
    <row r="41" spans="1:44" ht="15" customHeight="1" thickBot="1" x14ac:dyDescent="0.3">
      <c r="A41" s="3" t="s">
        <v>14</v>
      </c>
      <c r="B41" s="2">
        <v>1301599.9999999998</v>
      </c>
      <c r="C41" s="2">
        <v>3149000</v>
      </c>
      <c r="D41" s="2"/>
      <c r="E41" s="2"/>
      <c r="F41" s="2"/>
      <c r="G41" s="2">
        <v>2450880</v>
      </c>
      <c r="H41" s="2"/>
      <c r="I41" s="2">
        <v>2674500</v>
      </c>
      <c r="J41" s="2">
        <v>0</v>
      </c>
      <c r="K41" s="2"/>
      <c r="L41" s="1">
        <f t="shared" si="26"/>
        <v>1301599.9999999998</v>
      </c>
      <c r="M41" s="14">
        <f t="shared" si="26"/>
        <v>8274380</v>
      </c>
      <c r="N41" s="15">
        <f>L41+M41</f>
        <v>9575980</v>
      </c>
      <c r="P41" s="3" t="s">
        <v>14</v>
      </c>
      <c r="Q41" s="2">
        <v>625</v>
      </c>
      <c r="R41" s="2">
        <v>635</v>
      </c>
      <c r="S41" s="2">
        <v>0</v>
      </c>
      <c r="T41" s="2">
        <v>0</v>
      </c>
      <c r="U41" s="2">
        <v>0</v>
      </c>
      <c r="V41" s="2">
        <v>184</v>
      </c>
      <c r="W41" s="2">
        <v>0</v>
      </c>
      <c r="X41" s="2">
        <v>491</v>
      </c>
      <c r="Y41" s="2">
        <v>75</v>
      </c>
      <c r="Z41" s="2">
        <v>0</v>
      </c>
      <c r="AA41" s="1">
        <f t="shared" si="27"/>
        <v>700</v>
      </c>
      <c r="AB41" s="14">
        <f t="shared" si="27"/>
        <v>1310</v>
      </c>
      <c r="AC41" s="15">
        <f>AA41+AB41</f>
        <v>2010</v>
      </c>
      <c r="AE41" s="3" t="s">
        <v>14</v>
      </c>
      <c r="AF41" s="2">
        <f t="shared" si="28"/>
        <v>2082.5599999999995</v>
      </c>
      <c r="AG41" s="2">
        <f t="shared" si="28"/>
        <v>4959.0551181102364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13320</v>
      </c>
      <c r="AL41" s="2" t="str">
        <f t="shared" si="28"/>
        <v>N.A.</v>
      </c>
      <c r="AM41" s="2">
        <f t="shared" si="28"/>
        <v>5447.0468431771897</v>
      </c>
      <c r="AN41" s="2">
        <f t="shared" si="28"/>
        <v>0</v>
      </c>
      <c r="AO41" s="2" t="str">
        <f t="shared" si="28"/>
        <v>N.A.</v>
      </c>
      <c r="AP41" s="16">
        <f t="shared" si="28"/>
        <v>1859.4285714285711</v>
      </c>
      <c r="AQ41" s="17">
        <f t="shared" si="28"/>
        <v>6316.320610687023</v>
      </c>
      <c r="AR41" s="15">
        <f t="shared" si="28"/>
        <v>4764.1691542288554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4">
        <f t="shared" si="26"/>
        <v>0</v>
      </c>
      <c r="N42" s="15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4">
        <f t="shared" si="27"/>
        <v>0</v>
      </c>
      <c r="AC42" s="15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6" t="str">
        <f t="shared" si="28"/>
        <v>N.A.</v>
      </c>
      <c r="AQ42" s="17" t="str">
        <f t="shared" si="28"/>
        <v>N.A.</v>
      </c>
      <c r="AR42" s="15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6755945</v>
      </c>
      <c r="C43" s="2">
        <f t="shared" si="29"/>
        <v>3149000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2450880</v>
      </c>
      <c r="H43" s="2">
        <f t="shared" si="29"/>
        <v>1623250</v>
      </c>
      <c r="I43" s="2">
        <f t="shared" si="29"/>
        <v>2674500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8379195</v>
      </c>
      <c r="M43" s="14">
        <f t="shared" ref="M43" si="31">C43+E43+G43+I43+K43</f>
        <v>8274380</v>
      </c>
      <c r="N43" s="19">
        <f>L43+M43</f>
        <v>16653575</v>
      </c>
      <c r="P43" s="4" t="s">
        <v>16</v>
      </c>
      <c r="Q43" s="2">
        <f t="shared" ref="Q43:Z43" si="32">SUM(Q39:Q42)</f>
        <v>2170</v>
      </c>
      <c r="R43" s="2">
        <f t="shared" si="32"/>
        <v>635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184</v>
      </c>
      <c r="W43" s="2">
        <f t="shared" si="32"/>
        <v>345</v>
      </c>
      <c r="X43" s="2">
        <f t="shared" si="32"/>
        <v>491</v>
      </c>
      <c r="Y43" s="2">
        <f t="shared" si="32"/>
        <v>167</v>
      </c>
      <c r="Z43" s="2">
        <f t="shared" si="32"/>
        <v>0</v>
      </c>
      <c r="AA43" s="1">
        <f t="shared" ref="AA43" si="33">Q43+S43+U43+W43+Y43</f>
        <v>2682</v>
      </c>
      <c r="AB43" s="14">
        <f t="shared" ref="AB43" si="34">R43+T43+V43+X43+Z43</f>
        <v>1310</v>
      </c>
      <c r="AC43" s="19">
        <f>AA43+AB43</f>
        <v>3992</v>
      </c>
      <c r="AE43" s="4" t="s">
        <v>16</v>
      </c>
      <c r="AF43" s="2">
        <f t="shared" ref="AF43:AO43" si="35">IFERROR(B43/Q43, "N.A.")</f>
        <v>3113.3387096774195</v>
      </c>
      <c r="AG43" s="2">
        <f t="shared" si="35"/>
        <v>4959.0551181102364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>
        <f t="shared" si="35"/>
        <v>13320</v>
      </c>
      <c r="AL43" s="2">
        <f t="shared" si="35"/>
        <v>4705.072463768116</v>
      </c>
      <c r="AM43" s="2">
        <f t="shared" si="35"/>
        <v>5447.0468431771897</v>
      </c>
      <c r="AN43" s="2">
        <f t="shared" si="35"/>
        <v>0</v>
      </c>
      <c r="AO43" s="2" t="str">
        <f t="shared" si="35"/>
        <v>N.A.</v>
      </c>
      <c r="AP43" s="16">
        <f t="shared" ref="AP43" si="36">IFERROR(L43/AA43, "N.A.")</f>
        <v>3124.2337807606264</v>
      </c>
      <c r="AQ43" s="17">
        <f t="shared" ref="AQ43" si="37">IFERROR(M43/AB43, "N.A.")</f>
        <v>6316.320610687023</v>
      </c>
      <c r="AR43" s="15">
        <f t="shared" ref="AR43" si="38">IFERROR(N43/AC43, "N.A.")</f>
        <v>4171.7372244488979</v>
      </c>
    </row>
    <row r="44" spans="1:44" ht="15" customHeight="1" thickBot="1" x14ac:dyDescent="0.3">
      <c r="A44" s="5" t="s">
        <v>0</v>
      </c>
      <c r="B44" s="47">
        <f>B43+C43</f>
        <v>9904945</v>
      </c>
      <c r="C44" s="48"/>
      <c r="D44" s="47">
        <f>D43+E43</f>
        <v>0</v>
      </c>
      <c r="E44" s="48"/>
      <c r="F44" s="47">
        <f>F43+G43</f>
        <v>2450880</v>
      </c>
      <c r="G44" s="48"/>
      <c r="H44" s="47">
        <f>H43+I43</f>
        <v>4297750</v>
      </c>
      <c r="I44" s="48"/>
      <c r="J44" s="47">
        <f>J43+K43</f>
        <v>0</v>
      </c>
      <c r="K44" s="48"/>
      <c r="L44" s="47">
        <f>L43+M43</f>
        <v>16653575</v>
      </c>
      <c r="M44" s="51"/>
      <c r="N44" s="20">
        <f>B44+D44+F44+H44+J44</f>
        <v>16653575</v>
      </c>
      <c r="P44" s="5" t="s">
        <v>0</v>
      </c>
      <c r="Q44" s="47">
        <f>Q43+R43</f>
        <v>2805</v>
      </c>
      <c r="R44" s="48"/>
      <c r="S44" s="47">
        <f>S43+T43</f>
        <v>0</v>
      </c>
      <c r="T44" s="48"/>
      <c r="U44" s="47">
        <f>U43+V43</f>
        <v>184</v>
      </c>
      <c r="V44" s="48"/>
      <c r="W44" s="47">
        <f>W43+X43</f>
        <v>836</v>
      </c>
      <c r="X44" s="48"/>
      <c r="Y44" s="47">
        <f>Y43+Z43</f>
        <v>167</v>
      </c>
      <c r="Z44" s="48"/>
      <c r="AA44" s="47">
        <f>AA43+AB43</f>
        <v>3992</v>
      </c>
      <c r="AB44" s="51"/>
      <c r="AC44" s="20">
        <f>Q44+S44+U44+W44+Y44</f>
        <v>3992</v>
      </c>
      <c r="AE44" s="5" t="s">
        <v>0</v>
      </c>
      <c r="AF44" s="49">
        <f>IFERROR(B44/Q44,"N.A.")</f>
        <v>3531.1746880570408</v>
      </c>
      <c r="AG44" s="50"/>
      <c r="AH44" s="49" t="str">
        <f>IFERROR(D44/S44,"N.A.")</f>
        <v>N.A.</v>
      </c>
      <c r="AI44" s="50"/>
      <c r="AJ44" s="49">
        <f>IFERROR(F44/U44,"N.A.")</f>
        <v>13320</v>
      </c>
      <c r="AK44" s="50"/>
      <c r="AL44" s="49">
        <f>IFERROR(H44/W44,"N.A.")</f>
        <v>5140.8492822966509</v>
      </c>
      <c r="AM44" s="50"/>
      <c r="AN44" s="49">
        <f>IFERROR(J44/Y44,"N.A.")</f>
        <v>0</v>
      </c>
      <c r="AO44" s="50"/>
      <c r="AP44" s="49">
        <f>IFERROR(L44/AA44,"N.A.")</f>
        <v>4171.7372244488979</v>
      </c>
      <c r="AQ44" s="50"/>
      <c r="AR44" s="18">
        <f>IFERROR(N44/AC44, "N.A.")</f>
        <v>4171.7372244488979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37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2011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1" t="s">
        <v>31</v>
      </c>
      <c r="P10" s="11" t="s">
        <v>28</v>
      </c>
      <c r="AE10" s="11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2" t="s">
        <v>10</v>
      </c>
      <c r="C14" s="13" t="s">
        <v>11</v>
      </c>
      <c r="D14" s="12" t="s">
        <v>10</v>
      </c>
      <c r="E14" s="13" t="s">
        <v>11</v>
      </c>
      <c r="F14" s="12" t="s">
        <v>10</v>
      </c>
      <c r="G14" s="13" t="s">
        <v>11</v>
      </c>
      <c r="H14" s="12" t="s">
        <v>10</v>
      </c>
      <c r="I14" s="13" t="s">
        <v>11</v>
      </c>
      <c r="J14" s="12" t="s">
        <v>10</v>
      </c>
      <c r="K14" s="13" t="s">
        <v>11</v>
      </c>
      <c r="L14" s="12" t="s">
        <v>10</v>
      </c>
      <c r="M14" s="13" t="s">
        <v>11</v>
      </c>
      <c r="N14" s="31"/>
      <c r="P14" s="31"/>
      <c r="Q14" s="12" t="s">
        <v>10</v>
      </c>
      <c r="R14" s="13" t="s">
        <v>11</v>
      </c>
      <c r="S14" s="12" t="s">
        <v>10</v>
      </c>
      <c r="T14" s="13" t="s">
        <v>11</v>
      </c>
      <c r="U14" s="12" t="s">
        <v>10</v>
      </c>
      <c r="V14" s="13" t="s">
        <v>11</v>
      </c>
      <c r="W14" s="12" t="s">
        <v>10</v>
      </c>
      <c r="X14" s="13" t="s">
        <v>11</v>
      </c>
      <c r="Y14" s="12" t="s">
        <v>10</v>
      </c>
      <c r="Z14" s="13" t="s">
        <v>11</v>
      </c>
      <c r="AA14" s="12" t="s">
        <v>10</v>
      </c>
      <c r="AB14" s="13" t="s">
        <v>11</v>
      </c>
      <c r="AC14" s="31"/>
      <c r="AE14" s="31"/>
      <c r="AF14" s="12" t="s">
        <v>10</v>
      </c>
      <c r="AG14" s="13" t="s">
        <v>11</v>
      </c>
      <c r="AH14" s="12" t="s">
        <v>10</v>
      </c>
      <c r="AI14" s="13" t="s">
        <v>11</v>
      </c>
      <c r="AJ14" s="12" t="s">
        <v>10</v>
      </c>
      <c r="AK14" s="13" t="s">
        <v>11</v>
      </c>
      <c r="AL14" s="12" t="s">
        <v>10</v>
      </c>
      <c r="AM14" s="13" t="s">
        <v>11</v>
      </c>
      <c r="AN14" s="12" t="s">
        <v>10</v>
      </c>
      <c r="AO14" s="13" t="s">
        <v>11</v>
      </c>
      <c r="AP14" s="12" t="s">
        <v>10</v>
      </c>
      <c r="AQ14" s="13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4">
        <f t="shared" si="0"/>
        <v>0</v>
      </c>
      <c r="N15" s="15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4">
        <f t="shared" si="1"/>
        <v>0</v>
      </c>
      <c r="AC15" s="15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6" t="str">
        <f t="shared" si="2"/>
        <v>N.A.</v>
      </c>
      <c r="AQ15" s="17" t="str">
        <f t="shared" si="2"/>
        <v>N.A.</v>
      </c>
      <c r="AR15" s="15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4">
        <f t="shared" si="0"/>
        <v>0</v>
      </c>
      <c r="N16" s="15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4">
        <f t="shared" si="1"/>
        <v>0</v>
      </c>
      <c r="AC16" s="15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 t="str">
        <f t="shared" si="2"/>
        <v>N.A.</v>
      </c>
      <c r="AQ16" s="17" t="str">
        <f t="shared" si="2"/>
        <v>N.A.</v>
      </c>
      <c r="AR16" s="15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4">
        <f t="shared" si="0"/>
        <v>0</v>
      </c>
      <c r="N17" s="15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4">
        <f t="shared" si="1"/>
        <v>0</v>
      </c>
      <c r="AC17" s="15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6" t="str">
        <f t="shared" si="2"/>
        <v>N.A.</v>
      </c>
      <c r="AQ17" s="17" t="str">
        <f t="shared" si="2"/>
        <v>N.A.</v>
      </c>
      <c r="AR17" s="15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4">
        <f t="shared" si="0"/>
        <v>0</v>
      </c>
      <c r="N18" s="15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4">
        <f t="shared" si="1"/>
        <v>0</v>
      </c>
      <c r="AC18" s="19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 t="str">
        <f t="shared" si="2"/>
        <v>N.A.</v>
      </c>
      <c r="AQ18" s="17" t="str">
        <f t="shared" si="2"/>
        <v>N.A.</v>
      </c>
      <c r="AR18" s="15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4">
        <f t="shared" ref="M19" si="4">C19+E19+G19+I19+K19</f>
        <v>0</v>
      </c>
      <c r="N19" s="19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4">
        <f t="shared" ref="AB19" si="6">R19+T19+V19+X19+Z19</f>
        <v>0</v>
      </c>
      <c r="AC19" s="15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6" t="str">
        <f t="shared" ref="AP19" si="8">IFERROR(L19/AA19, "N.A.")</f>
        <v>N.A.</v>
      </c>
      <c r="AQ19" s="17" t="str">
        <f t="shared" ref="AQ19" si="9">IFERROR(M19/AB19, "N.A.")</f>
        <v>N.A.</v>
      </c>
      <c r="AR19" s="15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7">
        <f>B19+C19</f>
        <v>0</v>
      </c>
      <c r="C20" s="48"/>
      <c r="D20" s="47">
        <f>D19+E19</f>
        <v>0</v>
      </c>
      <c r="E20" s="48"/>
      <c r="F20" s="47">
        <f>F19+G19</f>
        <v>0</v>
      </c>
      <c r="G20" s="48"/>
      <c r="H20" s="47">
        <f>H19+I19</f>
        <v>0</v>
      </c>
      <c r="I20" s="48"/>
      <c r="J20" s="47">
        <f>J19+K19</f>
        <v>0</v>
      </c>
      <c r="K20" s="48"/>
      <c r="L20" s="47">
        <f>L19+M19</f>
        <v>0</v>
      </c>
      <c r="M20" s="51"/>
      <c r="N20" s="20">
        <f>B20+D20+F20+H20+J20</f>
        <v>0</v>
      </c>
      <c r="P20" s="5" t="s">
        <v>0</v>
      </c>
      <c r="Q20" s="47">
        <f>Q19+R19</f>
        <v>0</v>
      </c>
      <c r="R20" s="48"/>
      <c r="S20" s="47">
        <f>S19+T19</f>
        <v>0</v>
      </c>
      <c r="T20" s="48"/>
      <c r="U20" s="47">
        <f>U19+V19</f>
        <v>0</v>
      </c>
      <c r="V20" s="48"/>
      <c r="W20" s="47">
        <f>W19+X19</f>
        <v>0</v>
      </c>
      <c r="X20" s="48"/>
      <c r="Y20" s="47">
        <f>Y19+Z19</f>
        <v>0</v>
      </c>
      <c r="Z20" s="48"/>
      <c r="AA20" s="47">
        <f>AA19+AB19</f>
        <v>0</v>
      </c>
      <c r="AB20" s="48"/>
      <c r="AC20" s="21">
        <f>Q20+S20+U20+W20+Y20</f>
        <v>0</v>
      </c>
      <c r="AE20" s="5" t="s">
        <v>0</v>
      </c>
      <c r="AF20" s="49" t="str">
        <f>IFERROR(B20/Q20,"N.A.")</f>
        <v>N.A.</v>
      </c>
      <c r="AG20" s="50"/>
      <c r="AH20" s="49" t="str">
        <f>IFERROR(D20/S20,"N.A.")</f>
        <v>N.A.</v>
      </c>
      <c r="AI20" s="50"/>
      <c r="AJ20" s="49" t="str">
        <f>IFERROR(F20/U20,"N.A.")</f>
        <v>N.A.</v>
      </c>
      <c r="AK20" s="50"/>
      <c r="AL20" s="49" t="str">
        <f>IFERROR(H20/W20,"N.A.")</f>
        <v>N.A.</v>
      </c>
      <c r="AM20" s="50"/>
      <c r="AN20" s="49" t="str">
        <f>IFERROR(J20/Y20,"N.A.")</f>
        <v>N.A.</v>
      </c>
      <c r="AO20" s="50"/>
      <c r="AP20" s="49" t="str">
        <f>IFERROR(L20/AA20,"N.A.")</f>
        <v>N.A.</v>
      </c>
      <c r="AQ20" s="50"/>
      <c r="AR20" s="18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1" t="s">
        <v>32</v>
      </c>
      <c r="P22" s="11" t="s">
        <v>29</v>
      </c>
      <c r="AE22" s="11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2" t="s">
        <v>10</v>
      </c>
      <c r="C26" s="13" t="s">
        <v>11</v>
      </c>
      <c r="D26" s="12" t="s">
        <v>10</v>
      </c>
      <c r="E26" s="13" t="s">
        <v>11</v>
      </c>
      <c r="F26" s="12" t="s">
        <v>10</v>
      </c>
      <c r="G26" s="13" t="s">
        <v>11</v>
      </c>
      <c r="H26" s="12" t="s">
        <v>10</v>
      </c>
      <c r="I26" s="13" t="s">
        <v>11</v>
      </c>
      <c r="J26" s="12" t="s">
        <v>10</v>
      </c>
      <c r="K26" s="13" t="s">
        <v>11</v>
      </c>
      <c r="L26" s="12" t="s">
        <v>10</v>
      </c>
      <c r="M26" s="13" t="s">
        <v>11</v>
      </c>
      <c r="N26" s="31"/>
      <c r="P26" s="31"/>
      <c r="Q26" s="12" t="s">
        <v>10</v>
      </c>
      <c r="R26" s="13" t="s">
        <v>11</v>
      </c>
      <c r="S26" s="12" t="s">
        <v>10</v>
      </c>
      <c r="T26" s="13" t="s">
        <v>11</v>
      </c>
      <c r="U26" s="12" t="s">
        <v>10</v>
      </c>
      <c r="V26" s="13" t="s">
        <v>11</v>
      </c>
      <c r="W26" s="12" t="s">
        <v>10</v>
      </c>
      <c r="X26" s="13" t="s">
        <v>11</v>
      </c>
      <c r="Y26" s="12" t="s">
        <v>10</v>
      </c>
      <c r="Z26" s="13" t="s">
        <v>11</v>
      </c>
      <c r="AA26" s="12" t="s">
        <v>10</v>
      </c>
      <c r="AB26" s="13" t="s">
        <v>11</v>
      </c>
      <c r="AC26" s="31"/>
      <c r="AE26" s="31"/>
      <c r="AF26" s="12" t="s">
        <v>10</v>
      </c>
      <c r="AG26" s="13" t="s">
        <v>11</v>
      </c>
      <c r="AH26" s="12" t="s">
        <v>10</v>
      </c>
      <c r="AI26" s="13" t="s">
        <v>11</v>
      </c>
      <c r="AJ26" s="12" t="s">
        <v>10</v>
      </c>
      <c r="AK26" s="13" t="s">
        <v>11</v>
      </c>
      <c r="AL26" s="12" t="s">
        <v>10</v>
      </c>
      <c r="AM26" s="13" t="s">
        <v>11</v>
      </c>
      <c r="AN26" s="12" t="s">
        <v>10</v>
      </c>
      <c r="AO26" s="13" t="s">
        <v>11</v>
      </c>
      <c r="AP26" s="12" t="s">
        <v>10</v>
      </c>
      <c r="AQ26" s="13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4">
        <f t="shared" si="11"/>
        <v>0</v>
      </c>
      <c r="N27" s="15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4">
        <f t="shared" si="12"/>
        <v>0</v>
      </c>
      <c r="AC27" s="15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 t="str">
        <f t="shared" si="13"/>
        <v>N.A.</v>
      </c>
      <c r="AQ27" s="17" t="str">
        <f t="shared" si="13"/>
        <v>N.A.</v>
      </c>
      <c r="AR27" s="15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4">
        <f t="shared" si="11"/>
        <v>0</v>
      </c>
      <c r="N28" s="15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4">
        <f t="shared" si="12"/>
        <v>0</v>
      </c>
      <c r="AC28" s="15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5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4">
        <f t="shared" si="11"/>
        <v>0</v>
      </c>
      <c r="N29" s="15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4">
        <f t="shared" si="12"/>
        <v>0</v>
      </c>
      <c r="AC29" s="15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6" t="str">
        <f t="shared" si="13"/>
        <v>N.A.</v>
      </c>
      <c r="AQ29" s="17" t="str">
        <f t="shared" si="13"/>
        <v>N.A.</v>
      </c>
      <c r="AR29" s="15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4">
        <f t="shared" si="11"/>
        <v>0</v>
      </c>
      <c r="N30" s="15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4">
        <f t="shared" si="12"/>
        <v>0</v>
      </c>
      <c r="AC30" s="19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 t="str">
        <f t="shared" si="13"/>
        <v>N.A.</v>
      </c>
      <c r="AQ30" s="17" t="str">
        <f t="shared" si="13"/>
        <v>N.A.</v>
      </c>
      <c r="AR30" s="15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4">
        <f t="shared" ref="M31" si="15">C31+E31+G31+I31+K31</f>
        <v>0</v>
      </c>
      <c r="N31" s="19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4">
        <f t="shared" ref="AB31" si="17">R31+T31+V31+X31+Z31</f>
        <v>0</v>
      </c>
      <c r="AC31" s="15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6" t="str">
        <f t="shared" ref="AP31" si="19">IFERROR(L31/AA31, "N.A.")</f>
        <v>N.A.</v>
      </c>
      <c r="AQ31" s="17" t="str">
        <f t="shared" ref="AQ31" si="20">IFERROR(M31/AB31, "N.A.")</f>
        <v>N.A.</v>
      </c>
      <c r="AR31" s="15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7">
        <f>B31+C31</f>
        <v>0</v>
      </c>
      <c r="C32" s="48"/>
      <c r="D32" s="47">
        <f>D31+E31</f>
        <v>0</v>
      </c>
      <c r="E32" s="48"/>
      <c r="F32" s="47">
        <f>F31+G31</f>
        <v>0</v>
      </c>
      <c r="G32" s="48"/>
      <c r="H32" s="47">
        <f>H31+I31</f>
        <v>0</v>
      </c>
      <c r="I32" s="48"/>
      <c r="J32" s="47">
        <f>J31+K31</f>
        <v>0</v>
      </c>
      <c r="K32" s="48"/>
      <c r="L32" s="47">
        <f>L31+M31</f>
        <v>0</v>
      </c>
      <c r="M32" s="51"/>
      <c r="N32" s="20">
        <f>B32+D32+F32+H32+J32</f>
        <v>0</v>
      </c>
      <c r="P32" s="5" t="s">
        <v>0</v>
      </c>
      <c r="Q32" s="47">
        <f>Q31+R31</f>
        <v>0</v>
      </c>
      <c r="R32" s="48"/>
      <c r="S32" s="47">
        <f>S31+T31</f>
        <v>0</v>
      </c>
      <c r="T32" s="48"/>
      <c r="U32" s="47">
        <f>U31+V31</f>
        <v>0</v>
      </c>
      <c r="V32" s="48"/>
      <c r="W32" s="47">
        <f>W31+X31</f>
        <v>0</v>
      </c>
      <c r="X32" s="48"/>
      <c r="Y32" s="47">
        <f>Y31+Z31</f>
        <v>0</v>
      </c>
      <c r="Z32" s="48"/>
      <c r="AA32" s="47">
        <f>AA31+AB31</f>
        <v>0</v>
      </c>
      <c r="AB32" s="48"/>
      <c r="AC32" s="21">
        <f>Q32+S32+U32+W32+Y32</f>
        <v>0</v>
      </c>
      <c r="AE32" s="5" t="s">
        <v>0</v>
      </c>
      <c r="AF32" s="49" t="str">
        <f>IFERROR(B32/Q32,"N.A.")</f>
        <v>N.A.</v>
      </c>
      <c r="AG32" s="50"/>
      <c r="AH32" s="49" t="str">
        <f>IFERROR(D32/S32,"N.A.")</f>
        <v>N.A.</v>
      </c>
      <c r="AI32" s="50"/>
      <c r="AJ32" s="49" t="str">
        <f>IFERROR(F32/U32,"N.A.")</f>
        <v>N.A.</v>
      </c>
      <c r="AK32" s="50"/>
      <c r="AL32" s="49" t="str">
        <f>IFERROR(H32/W32,"N.A.")</f>
        <v>N.A.</v>
      </c>
      <c r="AM32" s="50"/>
      <c r="AN32" s="49" t="str">
        <f>IFERROR(J32/Y32,"N.A.")</f>
        <v>N.A.</v>
      </c>
      <c r="AO32" s="50"/>
      <c r="AP32" s="49" t="str">
        <f>IFERROR(L32/AA32,"N.A.")</f>
        <v>N.A.</v>
      </c>
      <c r="AQ32" s="50"/>
      <c r="AR32" s="18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1" t="s">
        <v>33</v>
      </c>
      <c r="P34" s="11" t="s">
        <v>30</v>
      </c>
      <c r="AE34" s="11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2" t="s">
        <v>10</v>
      </c>
      <c r="C38" s="13" t="s">
        <v>11</v>
      </c>
      <c r="D38" s="12" t="s">
        <v>10</v>
      </c>
      <c r="E38" s="13" t="s">
        <v>11</v>
      </c>
      <c r="F38" s="12" t="s">
        <v>10</v>
      </c>
      <c r="G38" s="13" t="s">
        <v>11</v>
      </c>
      <c r="H38" s="12" t="s">
        <v>10</v>
      </c>
      <c r="I38" s="13" t="s">
        <v>11</v>
      </c>
      <c r="J38" s="12" t="s">
        <v>10</v>
      </c>
      <c r="K38" s="13" t="s">
        <v>11</v>
      </c>
      <c r="L38" s="12" t="s">
        <v>10</v>
      </c>
      <c r="M38" s="13" t="s">
        <v>11</v>
      </c>
      <c r="N38" s="31"/>
      <c r="P38" s="31"/>
      <c r="Q38" s="12" t="s">
        <v>10</v>
      </c>
      <c r="R38" s="13" t="s">
        <v>11</v>
      </c>
      <c r="S38" s="12" t="s">
        <v>10</v>
      </c>
      <c r="T38" s="13" t="s">
        <v>11</v>
      </c>
      <c r="U38" s="12" t="s">
        <v>10</v>
      </c>
      <c r="V38" s="13" t="s">
        <v>11</v>
      </c>
      <c r="W38" s="12" t="s">
        <v>10</v>
      </c>
      <c r="X38" s="13" t="s">
        <v>11</v>
      </c>
      <c r="Y38" s="12" t="s">
        <v>10</v>
      </c>
      <c r="Z38" s="13" t="s">
        <v>11</v>
      </c>
      <c r="AA38" s="12" t="s">
        <v>10</v>
      </c>
      <c r="AB38" s="13" t="s">
        <v>11</v>
      </c>
      <c r="AC38" s="31"/>
      <c r="AE38" s="31"/>
      <c r="AF38" s="12" t="s">
        <v>10</v>
      </c>
      <c r="AG38" s="13" t="s">
        <v>11</v>
      </c>
      <c r="AH38" s="12" t="s">
        <v>10</v>
      </c>
      <c r="AI38" s="13" t="s">
        <v>11</v>
      </c>
      <c r="AJ38" s="12" t="s">
        <v>10</v>
      </c>
      <c r="AK38" s="13" t="s">
        <v>11</v>
      </c>
      <c r="AL38" s="12" t="s">
        <v>10</v>
      </c>
      <c r="AM38" s="13" t="s">
        <v>11</v>
      </c>
      <c r="AN38" s="12" t="s">
        <v>10</v>
      </c>
      <c r="AO38" s="13" t="s">
        <v>11</v>
      </c>
      <c r="AP38" s="12" t="s">
        <v>10</v>
      </c>
      <c r="AQ38" s="13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4">
        <f t="shared" si="22"/>
        <v>0</v>
      </c>
      <c r="N39" s="15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4">
        <f t="shared" si="23"/>
        <v>0</v>
      </c>
      <c r="AC39" s="15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6" t="str">
        <f t="shared" si="24"/>
        <v>N.A.</v>
      </c>
      <c r="AQ39" s="17" t="str">
        <f t="shared" si="24"/>
        <v>N.A.</v>
      </c>
      <c r="AR39" s="15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4">
        <f t="shared" si="22"/>
        <v>0</v>
      </c>
      <c r="N40" s="15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4">
        <f t="shared" si="23"/>
        <v>0</v>
      </c>
      <c r="AC40" s="15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 t="str">
        <f t="shared" si="24"/>
        <v>N.A.</v>
      </c>
      <c r="AQ40" s="17" t="str">
        <f t="shared" si="24"/>
        <v>N.A.</v>
      </c>
      <c r="AR40" s="15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4">
        <f t="shared" si="22"/>
        <v>0</v>
      </c>
      <c r="N41" s="15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4">
        <f t="shared" si="23"/>
        <v>0</v>
      </c>
      <c r="AC41" s="15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6" t="str">
        <f t="shared" si="24"/>
        <v>N.A.</v>
      </c>
      <c r="AQ41" s="17" t="str">
        <f t="shared" si="24"/>
        <v>N.A.</v>
      </c>
      <c r="AR41" s="15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4">
        <f t="shared" si="22"/>
        <v>0</v>
      </c>
      <c r="N42" s="15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4">
        <f t="shared" si="23"/>
        <v>0</v>
      </c>
      <c r="AC42" s="15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5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4">
        <f t="shared" ref="M43" si="26">C43+E43+G43+I43+K43</f>
        <v>0</v>
      </c>
      <c r="N43" s="19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4">
        <f t="shared" ref="AB43" si="28">R43+T43+V43+X43+Z43</f>
        <v>0</v>
      </c>
      <c r="AC43" s="19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6" t="str">
        <f t="shared" ref="AP43" si="30">IFERROR(L43/AA43, "N.A.")</f>
        <v>N.A.</v>
      </c>
      <c r="AQ43" s="17" t="str">
        <f t="shared" ref="AQ43" si="31">IFERROR(M43/AB43, "N.A.")</f>
        <v>N.A.</v>
      </c>
      <c r="AR43" s="15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7">
        <f>B43+C43</f>
        <v>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0</v>
      </c>
      <c r="I44" s="48"/>
      <c r="J44" s="47">
        <f>J43+K43</f>
        <v>0</v>
      </c>
      <c r="K44" s="48"/>
      <c r="L44" s="47">
        <f>L43+M43</f>
        <v>0</v>
      </c>
      <c r="M44" s="51"/>
      <c r="N44" s="20">
        <f>B44+D44+F44+H44+J44</f>
        <v>0</v>
      </c>
      <c r="P44" s="5" t="s">
        <v>0</v>
      </c>
      <c r="Q44" s="47">
        <f>Q43+R43</f>
        <v>0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0</v>
      </c>
      <c r="X44" s="48"/>
      <c r="Y44" s="47">
        <f>Y43+Z43</f>
        <v>0</v>
      </c>
      <c r="Z44" s="48"/>
      <c r="AA44" s="47">
        <f>AA43+AB43</f>
        <v>0</v>
      </c>
      <c r="AB44" s="51"/>
      <c r="AC44" s="20">
        <f>Q44+S44+U44+W44+Y44</f>
        <v>0</v>
      </c>
      <c r="AE44" s="5" t="s">
        <v>0</v>
      </c>
      <c r="AF44" s="49" t="str">
        <f>IFERROR(B44/Q44,"N.A.")</f>
        <v>N.A.</v>
      </c>
      <c r="AG44" s="50"/>
      <c r="AH44" s="49" t="str">
        <f>IFERROR(D44/S44,"N.A.")</f>
        <v>N.A.</v>
      </c>
      <c r="AI44" s="50"/>
      <c r="AJ44" s="49" t="str">
        <f>IFERROR(F44/U44,"N.A.")</f>
        <v>N.A.</v>
      </c>
      <c r="AK44" s="50"/>
      <c r="AL44" s="49" t="str">
        <f>IFERROR(H44/W44,"N.A.")</f>
        <v>N.A.</v>
      </c>
      <c r="AM44" s="50"/>
      <c r="AN44" s="49" t="str">
        <f>IFERROR(J44/Y44,"N.A.")</f>
        <v>N.A.</v>
      </c>
      <c r="AO44" s="50"/>
      <c r="AP44" s="49" t="str">
        <f>IFERROR(L44/AA44,"N.A.")</f>
        <v>N.A.</v>
      </c>
      <c r="AQ44" s="50"/>
      <c r="AR44" s="18" t="str">
        <f>IFERROR(N44/AC44, "N.A.")</f>
        <v>N.A.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3946fdfc-da00-409a-95df-cd9f19cc2a9a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2011 T1</dc:title>
  <dc:subject>Matriz Hussmanns Quintana Roo, 2011-T1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2025-12-16T14:30:16Z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